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706" activeTab="6"/>
  </bookViews>
  <sheets>
    <sheet name="титул" sheetId="6" r:id="rId1"/>
    <sheet name="раздел1,2" sheetId="1" r:id="rId2"/>
    <sheet name="раздел 3,4" sheetId="4" r:id="rId3"/>
    <sheet name="раздел 5-9" sheetId="7" r:id="rId4"/>
    <sheet name="обоснование 1" sheetId="8" r:id="rId5"/>
    <sheet name="обоснование 2" sheetId="9" r:id="rId6"/>
    <sheet name="обоснование 2 дох" sheetId="11" r:id="rId7"/>
  </sheets>
  <definedNames>
    <definedName name="_xlnm._FilterDatabase" localSheetId="2" hidden="1">'раздел 3,4'!$A$39:$F$61</definedName>
    <definedName name="sub_1001" localSheetId="4">'обоснование 1'!#REF!</definedName>
    <definedName name="sub_1001" localSheetId="5">'обоснование 2'!#REF!</definedName>
    <definedName name="sub_1001" localSheetId="6">'обоснование 2 дох'!#REF!</definedName>
    <definedName name="sub_1001" localSheetId="2">'раздел 3,4'!#REF!</definedName>
    <definedName name="sub_1001" localSheetId="3">'раздел 5-9'!#REF!</definedName>
    <definedName name="sub_1001" localSheetId="1">'раздел1,2'!#REF!</definedName>
    <definedName name="_xlnm.Print_Area" localSheetId="4">'обоснование 1'!$A$1:$J$75</definedName>
    <definedName name="_xlnm.Print_Area" localSheetId="6">'обоснование 2 дох'!$A$1:$G$122</definedName>
    <definedName name="_xlnm.Print_Area" localSheetId="3">'раздел 5-9'!$A$1:$J$118</definedName>
    <definedName name="_xlnm.Print_Area" localSheetId="1">'раздел1,2'!$A$1:$E$37</definedName>
    <definedName name="_xlnm.Print_Area" localSheetId="0">титул!$A$1:$I$42</definedName>
  </definedNames>
  <calcPr calcId="144525"/>
</workbook>
</file>

<file path=xl/calcChain.xml><?xml version="1.0" encoding="utf-8"?>
<calcChain xmlns="http://schemas.openxmlformats.org/spreadsheetml/2006/main">
  <c r="G81" i="9" l="1"/>
  <c r="G83" i="9" l="1"/>
  <c r="I55" i="8" l="1"/>
  <c r="G131" i="4" l="1"/>
  <c r="E43" i="4"/>
  <c r="G122" i="4"/>
  <c r="G121" i="4"/>
  <c r="G118" i="4"/>
  <c r="G108" i="4"/>
  <c r="G117" i="9" l="1"/>
  <c r="D41" i="4"/>
  <c r="G105" i="4"/>
  <c r="F26" i="7" l="1"/>
  <c r="F10" i="7"/>
  <c r="E147" i="9" l="1"/>
  <c r="G116" i="4"/>
  <c r="L26" i="7" l="1"/>
  <c r="G104" i="4"/>
  <c r="G103" i="4"/>
  <c r="G102" i="4"/>
  <c r="G101" i="4"/>
  <c r="E39" i="4" l="1"/>
  <c r="D42" i="4"/>
  <c r="D40" i="4"/>
  <c r="G46" i="9" l="1"/>
  <c r="G100" i="4" l="1"/>
  <c r="G158" i="9" l="1"/>
  <c r="G132" i="4" l="1"/>
  <c r="G99" i="4"/>
  <c r="G234" i="9" l="1"/>
  <c r="D61" i="4" l="1"/>
  <c r="G138" i="4" l="1"/>
  <c r="G137" i="4"/>
  <c r="D58" i="4"/>
  <c r="G136" i="4" l="1"/>
  <c r="D55" i="4" l="1"/>
  <c r="E11" i="4"/>
  <c r="G140" i="4" l="1"/>
  <c r="G139" i="4"/>
  <c r="G120" i="4"/>
  <c r="G109" i="4"/>
  <c r="G98" i="4"/>
  <c r="G209" i="9" l="1"/>
  <c r="G184" i="9"/>
  <c r="G91" i="4"/>
  <c r="D45" i="4" l="1"/>
  <c r="D51" i="4" l="1"/>
  <c r="D48" i="4"/>
  <c r="D49" i="4"/>
  <c r="G90" i="4" l="1"/>
  <c r="G92" i="4"/>
  <c r="G93" i="4"/>
  <c r="G94" i="4"/>
  <c r="G89" i="4"/>
  <c r="G88" i="4" l="1"/>
  <c r="D88" i="4" s="1"/>
  <c r="C19" i="8"/>
  <c r="C17" i="8"/>
  <c r="C29" i="8" s="1"/>
  <c r="D15" i="8"/>
  <c r="D14" i="8"/>
  <c r="D13" i="8"/>
  <c r="F153" i="9" l="1"/>
  <c r="F156" i="9"/>
  <c r="F152" i="9"/>
  <c r="E150" i="9"/>
  <c r="E151" i="9"/>
  <c r="E148" i="9"/>
  <c r="E149" i="9"/>
  <c r="E146" i="9"/>
  <c r="G57" i="9" l="1"/>
  <c r="J13" i="8"/>
  <c r="J14" i="8"/>
  <c r="D16" i="8"/>
  <c r="J16" i="8" s="1"/>
  <c r="D18" i="8"/>
  <c r="J18" i="8" s="1"/>
  <c r="G114" i="4"/>
  <c r="G135" i="4"/>
  <c r="G134" i="4"/>
  <c r="G133" i="4"/>
  <c r="G130" i="4"/>
  <c r="G129" i="4"/>
  <c r="G128" i="4"/>
  <c r="G127" i="4"/>
  <c r="G110" i="4"/>
  <c r="G111" i="4"/>
  <c r="G112" i="4"/>
  <c r="G113" i="4"/>
  <c r="G115" i="4"/>
  <c r="G117" i="4"/>
  <c r="G119" i="4"/>
  <c r="G123" i="4"/>
  <c r="G124" i="4"/>
  <c r="G125" i="4"/>
  <c r="G126" i="4"/>
  <c r="J43" i="4"/>
  <c r="D60" i="4"/>
  <c r="D59" i="4"/>
  <c r="D56" i="4"/>
  <c r="D54" i="4"/>
  <c r="D57" i="4"/>
  <c r="E30" i="4"/>
  <c r="E27" i="4"/>
  <c r="D27" i="4" s="1"/>
  <c r="D32" i="4"/>
  <c r="D31" i="4"/>
  <c r="D30" i="4"/>
  <c r="D11" i="4"/>
  <c r="D8" i="4" s="1"/>
  <c r="J8" i="4"/>
  <c r="J26" i="4"/>
  <c r="D28" i="4"/>
  <c r="D29" i="4"/>
  <c r="J33" i="4"/>
  <c r="J39" i="4"/>
  <c r="D44" i="4"/>
  <c r="D46" i="4"/>
  <c r="D47" i="4"/>
  <c r="D50" i="4"/>
  <c r="D52" i="4"/>
  <c r="D53" i="4"/>
  <c r="J71" i="4"/>
  <c r="G107" i="4" l="1"/>
  <c r="J19" i="8"/>
  <c r="G64" i="8" s="1"/>
  <c r="D19" i="8"/>
  <c r="J15" i="8"/>
  <c r="E26" i="4"/>
  <c r="E25" i="4" s="1"/>
  <c r="D43" i="4"/>
  <c r="D39" i="4"/>
  <c r="J25" i="4"/>
  <c r="G122" i="11"/>
  <c r="G100" i="11"/>
  <c r="G111" i="11"/>
  <c r="I65" i="8" l="1"/>
  <c r="I64" i="8" s="1"/>
  <c r="G68" i="8"/>
  <c r="D26" i="4"/>
  <c r="D25" i="4"/>
  <c r="E88" i="4"/>
  <c r="F88" i="4"/>
  <c r="L107" i="4"/>
  <c r="L87" i="4" s="1"/>
  <c r="K107" i="4"/>
  <c r="K87" i="4" s="1"/>
  <c r="J107" i="4"/>
  <c r="J87" i="4" s="1"/>
  <c r="I71" i="8" l="1"/>
  <c r="G74" i="8"/>
  <c r="I74" i="8" s="1"/>
  <c r="I69" i="8"/>
  <c r="D107" i="4"/>
  <c r="G19" i="11"/>
  <c r="G21" i="11" s="1"/>
  <c r="I68" i="8" l="1"/>
  <c r="I75" i="8" s="1"/>
  <c r="I107" i="4"/>
  <c r="F107" i="4" s="1"/>
  <c r="H107" i="4"/>
  <c r="G77" i="11"/>
  <c r="G76" i="11"/>
  <c r="G57" i="11"/>
  <c r="G45" i="11"/>
  <c r="G44" i="11"/>
  <c r="G43" i="11"/>
  <c r="G42" i="11"/>
  <c r="G41" i="11"/>
  <c r="E107" i="4" l="1"/>
  <c r="H87" i="4"/>
  <c r="G80" i="11"/>
  <c r="G58" i="11"/>
  <c r="G46" i="11"/>
  <c r="D87" i="4"/>
  <c r="G140" i="9" l="1"/>
  <c r="I87" i="4" l="1"/>
  <c r="G87" i="4"/>
  <c r="E87" i="4"/>
  <c r="F87" i="4"/>
  <c r="G63" i="9" l="1"/>
  <c r="D12" i="8" l="1"/>
  <c r="D17" i="8" s="1"/>
  <c r="D29" i="8" s="1"/>
  <c r="J12" i="8" l="1"/>
  <c r="G58" i="8" l="1"/>
  <c r="I58" i="8" s="1"/>
  <c r="G48" i="8"/>
  <c r="I49" i="8" s="1"/>
  <c r="I48" i="8" s="1"/>
  <c r="G52" i="8"/>
  <c r="I53" i="8" s="1"/>
  <c r="I52" i="8" s="1"/>
  <c r="J29" i="8"/>
  <c r="I59" i="8" l="1"/>
  <c r="G88" i="9"/>
</calcChain>
</file>

<file path=xl/sharedStrings.xml><?xml version="1.0" encoding="utf-8"?>
<sst xmlns="http://schemas.openxmlformats.org/spreadsheetml/2006/main" count="1062" uniqueCount="509">
  <si>
    <t>I. Сведения о деятельности муниципального бюджетного учреждения</t>
  </si>
  <si>
    <t>Наименование показателя</t>
  </si>
  <si>
    <t>в том числе:</t>
  </si>
  <si>
    <t>Сумма</t>
  </si>
  <si>
    <t>из них:</t>
  </si>
  <si>
    <t>-</t>
  </si>
  <si>
    <t>Субсидии на выполнение муниципального задания</t>
  </si>
  <si>
    <t>Услуги связи</t>
  </si>
  <si>
    <t>Коммунальные услуги</t>
  </si>
  <si>
    <t>Прочие расходы</t>
  </si>
  <si>
    <t>Итого:</t>
  </si>
  <si>
    <t>Исполнитель</t>
  </si>
  <si>
    <t>КОДЫ</t>
  </si>
  <si>
    <t>Дата</t>
  </si>
  <si>
    <t>Дата предыдущего утверждения плана</t>
  </si>
  <si>
    <t>ГРБС</t>
  </si>
  <si>
    <t>ИНН</t>
  </si>
  <si>
    <t>КПП</t>
  </si>
  <si>
    <t>1.4 Общая балансовая стоимость недвижимого имущества</t>
  </si>
  <si>
    <r>
      <t>II. Показатели финансового состояния предприятия</t>
    </r>
    <r>
      <rPr>
        <sz val="11"/>
        <color rgb="FF000000"/>
        <rFont val="Times New Roman"/>
        <family val="1"/>
        <charset val="204"/>
      </rPr>
      <t>.</t>
    </r>
  </si>
  <si>
    <t>Общая балансовая стоимость недвижимого муниципального имущества, всего</t>
  </si>
  <si>
    <t xml:space="preserve"> - стоимость имущества, закрепленного собственником имущества за муниципальным бюджетным учреждением на праве оперативного управления</t>
  </si>
  <si>
    <t xml:space="preserve"> - стоимость имущества, приобретенного муниципальным бюджетным (подразделением) за счет выделенных собственником имущества учреждения средств</t>
  </si>
  <si>
    <t xml:space="preserve"> - стоимость имущества, приобретенного муниципальным бюджетным (подразделением) за счет доходов, полученных от иной приносящей доход деятельности</t>
  </si>
  <si>
    <t>Общая балансовая стоимость движимого муниципального имущества, всего</t>
  </si>
  <si>
    <t xml:space="preserve"> - общая балансовая стоимость особо ценного движимого имущества</t>
  </si>
  <si>
    <t>1.5 Общая балансовая стоимость  движимого имущества</t>
  </si>
  <si>
    <t>Сумма,
тыс. руб.</t>
  </si>
  <si>
    <t xml:space="preserve">   из них:
   недвижимое имущество, всего</t>
  </si>
  <si>
    <t xml:space="preserve">      в том числе:
      остаточная стоимость</t>
  </si>
  <si>
    <t xml:space="preserve">   особо ценное движимое имущество, всего:</t>
  </si>
  <si>
    <t xml:space="preserve">   из них:
   денежные средства учреждения, всего:</t>
  </si>
  <si>
    <t xml:space="preserve">      в том числе:
      денежные средства учреждения на счетах</t>
  </si>
  <si>
    <t xml:space="preserve">      денежные средства учреждения, размещенные на депозиты в
      кредитной организации</t>
  </si>
  <si>
    <t xml:space="preserve">   иные финансовые инструменты</t>
  </si>
  <si>
    <t xml:space="preserve">   дебиторская задолженность по доходам</t>
  </si>
  <si>
    <t xml:space="preserve">   дебиторская задолженность по расходам</t>
  </si>
  <si>
    <t>Обязательства, всего</t>
  </si>
  <si>
    <t>Финансовые активы, всего</t>
  </si>
  <si>
    <t>Нефинансовые активы, всего</t>
  </si>
  <si>
    <t xml:space="preserve">   из них:
   долговые обязательства</t>
  </si>
  <si>
    <t xml:space="preserve">   кредиторская задолженность</t>
  </si>
  <si>
    <t xml:space="preserve">      в том числе
      просроченная кредиторская задолженность</t>
  </si>
  <si>
    <t>III. Показатели по поступлениям и выплатам учреждения</t>
  </si>
  <si>
    <t>Код строки</t>
  </si>
  <si>
    <t>Код бюджетной классификации Российской Федерации</t>
  </si>
  <si>
    <t>Объем финансового обеспечения, руб.</t>
  </si>
  <si>
    <t>всего</t>
  </si>
  <si>
    <t>субсидии на финансовое обеспечение выполнения муниципального задания</t>
  </si>
  <si>
    <t>субсидии предоставляемые в соотвествии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</si>
  <si>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</si>
  <si>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</si>
  <si>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</si>
  <si>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</si>
  <si>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в том числе:
доходы от собственности</t>
  </si>
  <si>
    <t>100</t>
  </si>
  <si>
    <t>110</t>
  </si>
  <si>
    <t>доходы от оказания услуг, работ</t>
  </si>
  <si>
    <t>120</t>
  </si>
  <si>
    <t>130</t>
  </si>
  <si>
    <t>х</t>
  </si>
  <si>
    <t>140</t>
  </si>
  <si>
    <t>иные субсидии, предоставленные из бюджета</t>
  </si>
  <si>
    <t>150</t>
  </si>
  <si>
    <t>прочие доходы</t>
  </si>
  <si>
    <t>160</t>
  </si>
  <si>
    <t>доходы от операций с активами</t>
  </si>
  <si>
    <t>180</t>
  </si>
  <si>
    <t>Выплаты по расходам,
всего:</t>
  </si>
  <si>
    <t>Поступления от доходов,
всего:</t>
  </si>
  <si>
    <t>200</t>
  </si>
  <si>
    <t>210</t>
  </si>
  <si>
    <t>211</t>
  </si>
  <si>
    <t>230</t>
  </si>
  <si>
    <t>безвозмездные перечисления организациям</t>
  </si>
  <si>
    <t>240</t>
  </si>
  <si>
    <t>260</t>
  </si>
  <si>
    <t>300</t>
  </si>
  <si>
    <t>из них:
увеличение остатков средств</t>
  </si>
  <si>
    <t>310</t>
  </si>
  <si>
    <t>прочие поступления</t>
  </si>
  <si>
    <t>320</t>
  </si>
  <si>
    <t>Выбытие финансовых активов, всего</t>
  </si>
  <si>
    <t>400</t>
  </si>
  <si>
    <t>из них:
уменьшение остатков средств</t>
  </si>
  <si>
    <t>410</t>
  </si>
  <si>
    <t>прочие выбытия</t>
  </si>
  <si>
    <t>Остаток средств на начало года</t>
  </si>
  <si>
    <t>500</t>
  </si>
  <si>
    <t>420</t>
  </si>
  <si>
    <t>Остаток средств на конец года</t>
  </si>
  <si>
    <t>600</t>
  </si>
  <si>
    <t>250</t>
  </si>
  <si>
    <t>IV. Показатели выплат по расходам на закупку товаров, работ, услуг учреждения</t>
  </si>
  <si>
    <t>Год начала закупки</t>
  </si>
  <si>
    <t>Сумма выплат по расходам на закупку товаров, работ и услуг, руб.</t>
  </si>
  <si>
    <t>всего на закупки</t>
  </si>
  <si>
    <t>в соответсвии с Федеральным законом от 05 апреля 2013 г. № 44-ФЗ "О контрактной системе в сфере закупок товаров, работ, услуг для обеспечения государственных и муниципальных нужд"</t>
  </si>
  <si>
    <t>в соответсвии с Федеральным законом от 18 июля 2011 г. № 223-ФЗ "О закупках товаров, работ, услуг отдельными видами юридических лиц"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</si>
  <si>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</si>
  <si>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</si>
  <si>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</si>
  <si>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</si>
  <si>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</si>
  <si>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</si>
  <si>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</si>
  <si>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</si>
  <si>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</si>
  <si>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</si>
  <si>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</si>
  <si>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0001</t>
  </si>
  <si>
    <t>Выплаты по расходам на закупку товаров, работ, услуг, всего:</t>
  </si>
  <si>
    <t>в том числе:
на оплату контрактов заключенных до начала очередного финансового года:</t>
  </si>
  <si>
    <t>1001</t>
  </si>
  <si>
    <t>на закупку товаров, работ, услуг по году начала закупки:</t>
  </si>
  <si>
    <t>2001</t>
  </si>
  <si>
    <t>V. Сведения о вносимых изменениях</t>
  </si>
  <si>
    <t xml:space="preserve">по виду поступлений </t>
  </si>
  <si>
    <t>на</t>
  </si>
  <si>
    <t>г.</t>
  </si>
  <si>
    <t>Обоснования и расчеты по вносимым изменениям</t>
  </si>
  <si>
    <t>Сумма изменений (+; -),
руб.</t>
  </si>
  <si>
    <t>Код по бюджетной классификации Российской Федерации</t>
  </si>
  <si>
    <t>Планируемый остаток средств на начало планируемого финансового года</t>
  </si>
  <si>
    <t>Поступления всего</t>
  </si>
  <si>
    <t>Выплаты всего:</t>
  </si>
  <si>
    <t>Источники финансирования дефицита средств учреждения всего:</t>
  </si>
  <si>
    <t>Планируемый остаток средств на конец планируемого финансового года</t>
  </si>
  <si>
    <t>VI. Мероприятия стратегического развития учреждения</t>
  </si>
  <si>
    <t>№ п/п</t>
  </si>
  <si>
    <t>Цель/задача</t>
  </si>
  <si>
    <t>Мероприятие</t>
  </si>
  <si>
    <t>Расходы на мероприятие</t>
  </si>
  <si>
    <t>Плановый результат 
20___ г.</t>
  </si>
  <si>
    <t>Срок исполнения (начало)</t>
  </si>
  <si>
    <t>Срок исполнения (окончание)</t>
  </si>
  <si>
    <t>Показатель</t>
  </si>
  <si>
    <t>VII. Мероприятия по энергосбережению и повышению энергетической эффективности</t>
  </si>
  <si>
    <t>VIII. Сведения о средствах, поступающих во временное распоряжение учреждения</t>
  </si>
  <si>
    <t>Сумма,
руб.</t>
  </si>
  <si>
    <t>Поступление</t>
  </si>
  <si>
    <t>Выбытие</t>
  </si>
  <si>
    <t>010</t>
  </si>
  <si>
    <t>020</t>
  </si>
  <si>
    <t>030</t>
  </si>
  <si>
    <t>040</t>
  </si>
  <si>
    <t>IХ. Справочная информация</t>
  </si>
  <si>
    <t>Объем бюджетных инвестиций (в части переданных полномочий муниципального заказчика в соотвествии с Бюджетным кодексом российской Федерации), всего:</t>
  </si>
  <si>
    <t>Главный бухгалтер</t>
  </si>
  <si>
    <t>________________</t>
  </si>
  <si>
    <t>Тел.</t>
  </si>
  <si>
    <t>Расчеты (обоснования) к плану финансово-хозяйственной деятельности</t>
  </si>
  <si>
    <t>Код видов расходов</t>
  </si>
  <si>
    <t>Источник финансового обеспечения</t>
  </si>
  <si>
    <t>1.1. Расчет (обоснования) расходов на оплату труда</t>
  </si>
  <si>
    <t>Установленная численность</t>
  </si>
  <si>
    <t>Среднемесячный размер оплаты труда на одного работника, руб.:</t>
  </si>
  <si>
    <t>по должностному окладу</t>
  </si>
  <si>
    <t>по выплатам компесационного характера</t>
  </si>
  <si>
    <t>по выплатам стимулирующего характера</t>
  </si>
  <si>
    <t>Ежемесячная надбавка к должностному окладу,
%</t>
  </si>
  <si>
    <t>Районный коэффициент</t>
  </si>
  <si>
    <t>Фонд оплты труда в год,
руб. 
(гр.3 х гр.4 (1+ гр. 8/100)х гр. 9 х12)</t>
  </si>
  <si>
    <t>Итого</t>
  </si>
  <si>
    <t>1.2. Расчет (обоснования) выплат персоналу при направлении в служебные командировки</t>
  </si>
  <si>
    <t>Наименование расходов</t>
  </si>
  <si>
    <t>Средний размер выплаты на одного работника в день,
руб.</t>
  </si>
  <si>
    <t>Количество работников,
чел.</t>
  </si>
  <si>
    <t>Количество дней</t>
  </si>
  <si>
    <t>Сумма, руб.
(гр. 3 х гр. 4 х гр. 5)</t>
  </si>
  <si>
    <t>1.3. Расчет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</si>
  <si>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</si>
  <si>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</si>
  <si>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
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</si>
  <si>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</si>
  <si>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</si>
  <si>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
руб.</t>
  </si>
  <si>
    <t>Сумма взносов,
руб.</t>
  </si>
  <si>
    <t>Страховые взносы в Пенсионный фонд Российской Федерации, всего</t>
  </si>
  <si>
    <t xml:space="preserve">        по ставке 10,0 %</t>
  </si>
  <si>
    <t xml:space="preserve">        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</si>
  <si>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</si>
  <si>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 xml:space="preserve">   в том числе:
по ставке 22,0 %</t>
  </si>
  <si>
    <t xml:space="preserve">        в том числе:
обязательное социальное страхование на случай временной нетрудоспособности и в связи с материнством по ставке 2,9 % </t>
  </si>
  <si>
    <t xml:space="preserve">        обязательное социальное страхование от несчатсных случаев на производстве и профессиональных заболеваний по ставке 0,2 %</t>
  </si>
  <si>
    <t>Страховые взносы в Федеральный фонд обязательного медицинского страхования, всего (по ставке 5,1 %)</t>
  </si>
  <si>
    <t xml:space="preserve">        обязательное социальное страхование от несчатсных случаев на производстве и профессиональных заболеваний по ставке 0,__ %</t>
  </si>
  <si>
    <t>2. Расчеты (обоснования) расходов на социальные и иные выплаты населению</t>
  </si>
  <si>
    <t>Размер одной выплаты,
руб.</t>
  </si>
  <si>
    <t>Количество выплат в год</t>
  </si>
  <si>
    <t>Общая сумма выплат,
руб.
(гр. 3 х гр. 4)</t>
  </si>
  <si>
    <t>Налоговая база,
руб.</t>
  </si>
  <si>
    <t>Ставка налога, %</t>
  </si>
  <si>
    <t>Сумма исчисленного налога, подлежщего уплате,
руб.
(гр. 3 х гр. 4/100)</t>
  </si>
  <si>
    <t>Количество номеров</t>
  </si>
  <si>
    <t>Количество платежей в год</t>
  </si>
  <si>
    <t>Стоимость за единицу, 
руб.</t>
  </si>
  <si>
    <t>Сумма, руб.
(гр. 3 х гр. 4)</t>
  </si>
  <si>
    <t>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</si>
  <si>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</si>
  <si>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</si>
  <si>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t>Тариф (с учетом НДС), руб.</t>
  </si>
  <si>
    <t>Индексация,
%</t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</si>
  <si>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</si>
  <si>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</si>
  <si>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</si>
  <si>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
руб.</t>
  </si>
  <si>
    <t>Объект</t>
  </si>
  <si>
    <t>Количество работ (услуг)</t>
  </si>
  <si>
    <t>Стоимость работ (услуг),
руб.</t>
  </si>
  <si>
    <t>Количество договоров</t>
  </si>
  <si>
    <t>Стоимость услуги,
руб.</t>
  </si>
  <si>
    <t>Средняя стоимость,
руб.</t>
  </si>
  <si>
    <t>4. Расчет (обоснование) расходов на безвозмездные перечисления организациям</t>
  </si>
  <si>
    <t>3. Расчет (обоснование) расходов на уплату налогов, сборов и иных платежей</t>
  </si>
  <si>
    <t>2. Расчет (обоснование) расходов прочих расходов (кроме расходов на закупку товаров, работ, услуг)</t>
  </si>
  <si>
    <t>Предоставление IP-адреса</t>
  </si>
  <si>
    <t>Сотовая связь</t>
  </si>
  <si>
    <t>6.2. Расчет (обоснование) расходов на оплату коммунальных услуг</t>
  </si>
  <si>
    <t>Теплоснабжение (2016)</t>
  </si>
  <si>
    <t>Размер потребления ресурсов</t>
  </si>
  <si>
    <t>Электроэнергия (2016 здание 1)</t>
  </si>
  <si>
    <t>Электроэнергия (2016 здание 2)</t>
  </si>
  <si>
    <t>Теплоснабжение (2017)</t>
  </si>
  <si>
    <t>Водоснабжение (2017)</t>
  </si>
  <si>
    <t>Электроэнергия (2017 здание 1)</t>
  </si>
  <si>
    <t>Электроэнергия (2017 здание 2)</t>
  </si>
  <si>
    <t>Водоснабжение и водоотведение (2016)</t>
  </si>
  <si>
    <t>Объем средств, поступивших во временное распоряжение, всего:</t>
  </si>
  <si>
    <t>Поставка топлива</t>
  </si>
  <si>
    <t>Обслуживание и ремонт АПС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</si>
  <si>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</si>
  <si>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</si>
  <si>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</si>
  <si>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</si>
  <si>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</si>
  <si>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</si>
  <si>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</si>
  <si>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</si>
  <si>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</si>
  <si>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</si>
  <si>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</si>
  <si>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</si>
  <si>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</si>
  <si>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</si>
  <si>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</si>
  <si>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</si>
  <si>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</si>
  <si>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</si>
  <si>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</si>
  <si>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</si>
  <si>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</si>
  <si>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</si>
  <si>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</si>
  <si>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</si>
  <si>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</si>
  <si>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</si>
  <si>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</si>
  <si>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</si>
  <si>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Средства от иной приносящей доход деятельности</t>
  </si>
  <si>
    <t>1. Расчет (обоснование) расходов на уплату налогов, сборов и иных платежей</t>
  </si>
  <si>
    <t>1. Расчет (обоснование) расходов прочих расходов 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</si>
  <si>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</si>
  <si>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</si>
  <si>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коммунальных услуг</t>
  </si>
  <si>
    <t>2.3. Расчет (обоснование) расходов на оплату работ, услуг по содержанию имущества</t>
  </si>
  <si>
    <t>2.4. Расчет (обоснование) расходов на оплату прочих работ, услуг</t>
  </si>
  <si>
    <t>2.5. Расчет (обоснование) расходов на приобретение основных средств, материальных запасов</t>
  </si>
  <si>
    <t>Вывоз и утилизация ТБО</t>
  </si>
  <si>
    <t>Поставка питьевой воды</t>
  </si>
  <si>
    <t>ТО, ремонт оргтехники и заправка каптриджей</t>
  </si>
  <si>
    <t>Поверка приборов электролаборатории и отдела энергоаудита</t>
  </si>
  <si>
    <t>2018</t>
  </si>
  <si>
    <t>2019</t>
  </si>
  <si>
    <t>2020</t>
  </si>
  <si>
    <t>2021</t>
  </si>
  <si>
    <t>2022</t>
  </si>
  <si>
    <t>2023</t>
  </si>
  <si>
    <t>2024</t>
  </si>
  <si>
    <t>2025</t>
  </si>
  <si>
    <t>Группа должностей</t>
  </si>
  <si>
    <t>…</t>
  </si>
  <si>
    <t>….</t>
  </si>
  <si>
    <t>пример</t>
  </si>
  <si>
    <t>УТВЕРЖДАЮ</t>
  </si>
  <si>
    <t>Председатель комитета образования</t>
  </si>
  <si>
    <t>администрации муниципального образования</t>
  </si>
  <si>
    <t xml:space="preserve"> "Выборгский район"Ленинградской области</t>
  </si>
  <si>
    <t>(должность лица, утверждающего документ)</t>
  </si>
  <si>
    <t>Карвелис О.В.</t>
  </si>
  <si>
    <t>(подпись)</t>
  </si>
  <si>
    <t>(расшифровка подписи)</t>
  </si>
  <si>
    <t>План финансово-хозяйственной деятельности</t>
  </si>
  <si>
    <t xml:space="preserve">(составляется на очередной финансовый год и плановый период, либо в случае утверждения </t>
  </si>
  <si>
    <t>решения о бюджете на очередной финансовый год - на очередной финансовый год)</t>
  </si>
  <si>
    <t>муниципальное бюджетное общеобразовательное  учреждение</t>
  </si>
  <si>
    <t>"Гавриловская основная общеобразовательная школа"</t>
  </si>
  <si>
    <t>наименование учреждения (подразделения)</t>
  </si>
  <si>
    <t>по ОКПО</t>
  </si>
  <si>
    <t>Единица измерения по ОКЕИ</t>
  </si>
  <si>
    <t>Код по реестру участников бюджетного процесса, а также юридических лиц, не являющихся участниками бюджетного процесса</t>
  </si>
  <si>
    <t>Адрес фактического местонахождения</t>
  </si>
  <si>
    <t>муниципального бюджетного</t>
  </si>
  <si>
    <r>
      <t xml:space="preserve">учреждения (подразделения) </t>
    </r>
    <r>
      <rPr>
        <b/>
        <sz val="11"/>
        <color indexed="8"/>
        <rFont val="Times New Roman"/>
        <family val="1"/>
        <charset val="204"/>
      </rPr>
      <t>Российская Федерация, 188870, Ленинградская область,</t>
    </r>
  </si>
  <si>
    <t>Выборгский район, поселок Гаврилово, улица Школьная, дом 11</t>
  </si>
  <si>
    <t xml:space="preserve"> </t>
  </si>
  <si>
    <r>
      <rPr>
        <b/>
        <sz val="12"/>
        <color rgb="FF000000"/>
        <rFont val="Times New Roman"/>
        <family val="1"/>
        <charset val="204"/>
      </rPr>
      <t>1.2</t>
    </r>
    <r>
      <rPr>
        <b/>
        <sz val="7"/>
        <color rgb="FF000000"/>
        <rFont val="Times New Roman"/>
        <family val="1"/>
        <charset val="204"/>
      </rPr>
      <t>  </t>
    </r>
    <r>
      <rPr>
        <sz val="7"/>
        <color rgb="FF000000"/>
        <rFont val="Times New Roman"/>
        <family val="1"/>
        <charset val="204"/>
      </rPr>
      <t xml:space="preserve">  </t>
    </r>
    <r>
      <rPr>
        <b/>
        <sz val="12"/>
        <color rgb="FF000000"/>
        <rFont val="Times New Roman"/>
        <family val="1"/>
        <charset val="204"/>
      </rPr>
      <t>Учреждение осуществляет следующие виды деятельности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Муниципальное бюджетное общеобразовательное учреждение «Гавриловская основная общеобразовательная школа» является некоммерческой организацией и создано для оказания услуг в целях обеспечения реализации предусмотренных законодательством Российской Федерации полномочий органов самоуправления в сфере образования без ограничения срока деятельности. 
Учреждение в своей деятельности реализует следующие основные общеобразовательные программы:
• начального общего образования – нормативный срок освоения 4 года;
• основного общего образования – нормативный срок освоения 5 лет.
Дополнительные образовательные программы:
• физкультурно-спортивной направленности – нормативный срок освоения до 5 лет;
• эколого-биологической направленности – нормативный срок освоения до 5 лет;
• художественно-эстетической направленности – нормативный срок освоения до 5 лет.</t>
    </r>
  </si>
  <si>
    <r>
      <rPr>
        <b/>
        <sz val="12"/>
        <color rgb="FF000000"/>
        <rFont val="Times New Roman"/>
        <family val="1"/>
        <charset val="204"/>
      </rPr>
      <t>1.1</t>
    </r>
    <r>
      <rPr>
        <b/>
        <sz val="7"/>
        <color rgb="FF000000"/>
        <rFont val="Times New Roman"/>
        <family val="1"/>
        <charset val="204"/>
      </rPr>
      <t> </t>
    </r>
    <r>
      <rPr>
        <sz val="7"/>
        <color rgb="FF000000"/>
        <rFont val="Times New Roman"/>
        <family val="1"/>
        <charset val="204"/>
      </rPr>
      <t xml:space="preserve">   </t>
    </r>
    <r>
      <rPr>
        <b/>
        <sz val="12"/>
        <color rgb="FF000000"/>
        <rFont val="Times New Roman"/>
        <family val="1"/>
        <charset val="204"/>
      </rPr>
      <t>Учреждение создано для выполнения работ и оказания услуг в целях</t>
    </r>
    <r>
      <rPr>
        <sz val="12"/>
        <color rgb="FF000000"/>
        <rFont val="Times New Roman"/>
        <family val="1"/>
        <charset val="204"/>
      </rPr>
      <t xml:space="preserve"> осуществления образовательной, правовой и хозяйственной деятельности в соответствии с предметом и целями деятельности, определенными в соответствии с Конституцией Российской Федерации, Гражданским Кодексом Российской Федерации от 30.11.1994г. № 51-ФЗ, Законом Российской Федерации «О некоммерческих организациях» от 12.01.1996г. № 7-ФЗ, Законом Российской Федерации «Об образовании» от 10.07.1992г. №3266-1, Типовым положением об общеобразовательном учреждении, утвержденным Постановлением Правительства Российской Федерации от 19.03.2001г. № 196, Законом Российской Федерации «Об общих принципах организации местного самоуправления в Российской Федерации» от 16 октября 2003 года № 131-ФЗ, другими нормативными актами  Российской Федерации и настоящим Уставом.</t>
    </r>
  </si>
  <si>
    <t xml:space="preserve">1.3 Перечень услуг (работ), относящихся в соответствии с уставом учреждения (положением подразделения) к его основным видам деятельности, предоставление которых для физических и юридических лиц осуществляется в том числе за плату: нет.                </t>
  </si>
  <si>
    <t>919 0000 0000 000 000 130</t>
  </si>
  <si>
    <t>уплату налогов, сборов и иных платежей, всего</t>
  </si>
  <si>
    <t>расходы на закупку товаров, работ, услуг, всего</t>
  </si>
  <si>
    <t>Субсидия на выполнение МЗ (местный бюджет 000)</t>
  </si>
  <si>
    <t>Субсидия на выполнение МЗ (областной бюджет 192)</t>
  </si>
  <si>
    <t>Субсидия на выполнение МЗ (областной бюджет 191)</t>
  </si>
  <si>
    <t>в том числе на:
выплаты персоналу всего:</t>
  </si>
  <si>
    <t>из них: оплата труда</t>
  </si>
  <si>
    <t>из них: начисления на выплаты по оплате труда</t>
  </si>
  <si>
    <t>919 0702 0000 000 000 211</t>
  </si>
  <si>
    <t>919 0702 0000 000 000 213</t>
  </si>
  <si>
    <t>социальные и иные выплаты населению, всего:</t>
  </si>
  <si>
    <t>прочие расходы (кроме расходов на закупку товаров, работ, услуг, всего</t>
  </si>
  <si>
    <t>919 0702 0000 000 000 221</t>
  </si>
  <si>
    <t>919 0702 0000 000 000 223</t>
  </si>
  <si>
    <t>919 0702 0000 000 000 225</t>
  </si>
  <si>
    <t>919 0702 0000 000 192 225</t>
  </si>
  <si>
    <t>919 0702 0000 000 000 226</t>
  </si>
  <si>
    <t>919 0702 0000 000 192 226</t>
  </si>
  <si>
    <t>919 0702 0000 000 192 340</t>
  </si>
  <si>
    <t>919 0702 0000 000 192 310</t>
  </si>
  <si>
    <t xml:space="preserve">Работы, услуги по содержанию имущества           </t>
  </si>
  <si>
    <t>Прочие услуги</t>
  </si>
  <si>
    <t xml:space="preserve">Увеличение стоимости материальных запасов       </t>
  </si>
  <si>
    <t xml:space="preserve">Прочие расходы по увеличению основных средств </t>
  </si>
  <si>
    <t>Поступление финансовых активов,
всего:</t>
  </si>
  <si>
    <t>Обслуживание системы видеонаблюдения</t>
  </si>
  <si>
    <t>Техническое обслуживание узла учета тепловой энергии (УУТЭ)</t>
  </si>
  <si>
    <t>Комплексное обслуживание здания и территории</t>
  </si>
  <si>
    <t>Курсы повышения квалификации</t>
  </si>
  <si>
    <t>Услуги по организации питания</t>
  </si>
  <si>
    <t>Приобретение картриджев</t>
  </si>
  <si>
    <t>Приобретение пособий для уроков технологии, изо</t>
  </si>
  <si>
    <t>Приобретение спортивного инвентаря</t>
  </si>
  <si>
    <t>Приобретение лабораторного оборудования для ур.химии</t>
  </si>
  <si>
    <t>Приобретение учебников</t>
  </si>
  <si>
    <t>Приобретение мебели для учебных кабинетов (технология, информитика, математика)</t>
  </si>
  <si>
    <t>Приобретение спортивного оборудования</t>
  </si>
  <si>
    <t>Приобретение оборудования для кабинета истории, обществознания</t>
  </si>
  <si>
    <t>Доходы от штрафов, пеней, иных сумм принудительного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</si>
  <si>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</si>
  <si>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Обслуживание тревожной кнопки</t>
  </si>
  <si>
    <t>2026</t>
  </si>
  <si>
    <t>Дератизация</t>
  </si>
  <si>
    <t>Приобретение хоз.товаров дол</t>
  </si>
  <si>
    <t>Водоснабжение (2016)</t>
  </si>
  <si>
    <t>Водоотведение (2016)</t>
  </si>
  <si>
    <t>Электроэнергия (2016)</t>
  </si>
  <si>
    <t>2.3. Расчет (обоснование) расходов на оплату прочих работ, услуг</t>
  </si>
  <si>
    <t>Медицинский осмотр сотрудников</t>
  </si>
  <si>
    <t>МБОУ "Гавриловская ООШ"</t>
  </si>
  <si>
    <t>Приобретение картриджев для каб.информатики</t>
  </si>
  <si>
    <t>Услуги телефонной связи (2017)</t>
  </si>
  <si>
    <t>Услуги телефонной связи (2016)</t>
  </si>
  <si>
    <t>Дератизация для органазации дол</t>
  </si>
  <si>
    <t>Приобретение хозтоваров дол</t>
  </si>
  <si>
    <t>Администрация</t>
  </si>
  <si>
    <t>Учебно-вспомогательный персонал</t>
  </si>
  <si>
    <t>Педагогический персонал</t>
  </si>
  <si>
    <t>Служащие</t>
  </si>
  <si>
    <t>Рабочие</t>
  </si>
  <si>
    <t>Итого областной бюджет</t>
  </si>
  <si>
    <t>Итого местный бюджет</t>
  </si>
  <si>
    <t xml:space="preserve">        с применение ставки взносов в Фонд социального страхования российской Федерации по ставке 0,0 %</t>
  </si>
  <si>
    <t>ОБЛАСТНОЙ БЮДЖЕТ</t>
  </si>
  <si>
    <t>МЕСТНЫЙ БЮДЖЕТ</t>
  </si>
  <si>
    <t>Свиридова Н.В.</t>
  </si>
  <si>
    <t>78-888</t>
  </si>
  <si>
    <t>Ремонт спортивного зала</t>
  </si>
  <si>
    <t>Ремонт системы отопления с установкой узла учета</t>
  </si>
  <si>
    <t>Установка кнопки тревожной сигнализации</t>
  </si>
  <si>
    <t>919 0702 0000 239 000 225</t>
  </si>
  <si>
    <t>919 0702 0000 255 000 225</t>
  </si>
  <si>
    <t>919 0702 0000 239 000 226</t>
  </si>
  <si>
    <t>Субсидия на выполнение МЗ (местный бюджет 239)</t>
  </si>
  <si>
    <t>Субсидия на выполнение МЗ (местный бюджет 255)</t>
  </si>
  <si>
    <t>кред.задолж.за 2016г., ремонт спорт.зала</t>
  </si>
  <si>
    <t>кред.задолж.за 2016г., установ.тревож.кнопки</t>
  </si>
  <si>
    <t>Ремонт спортивного зала (2016)</t>
  </si>
  <si>
    <t>Ремонт системы отопления с установ.узла учета (2016)</t>
  </si>
  <si>
    <t>кредиторская задолженность за 2016г., обслуживание АПС</t>
  </si>
  <si>
    <t>Обслуживание и ремонт АПС (2016)</t>
  </si>
  <si>
    <t>Организация доступа к сети Интернет (2017)</t>
  </si>
  <si>
    <t>Организация доступа к сети Интернет</t>
  </si>
  <si>
    <t>919 0702 0000 000 191 221</t>
  </si>
  <si>
    <t>оплата испол.листа в пользу АО "Петерб.сбыт.компания"</t>
  </si>
  <si>
    <t>Кред.задолж.по эл.энерг. за период с 19.05.16г.по 25.08.16г., исполн.лист</t>
  </si>
  <si>
    <t xml:space="preserve">Прочие расходы  </t>
  </si>
  <si>
    <t>Прочие расходы (КВР 852)</t>
  </si>
  <si>
    <t>Прочие расходы (КВР 853)</t>
  </si>
  <si>
    <t>919 0702 0000 000 000 290</t>
  </si>
  <si>
    <t>2.6. Уплата прочих налогов, сборов</t>
  </si>
  <si>
    <t>Уплата прочих налогов, сборов</t>
  </si>
  <si>
    <t>Уплата иных платежей</t>
  </si>
  <si>
    <t>Опл.гос.пошл.по исп.листу АО "ПСК"</t>
  </si>
  <si>
    <t>Опл.неустойки по исп.листу АО "ПСК"</t>
  </si>
  <si>
    <t>Услуги связи (интернет)</t>
  </si>
  <si>
    <t>Охранные услуги</t>
  </si>
  <si>
    <t>ТО средств охраны</t>
  </si>
  <si>
    <t>Питание воспитанников дол</t>
  </si>
  <si>
    <t>организация дол 2017г.</t>
  </si>
  <si>
    <t>кред.задолж.за организацию дол 2015г.</t>
  </si>
  <si>
    <t>необходимы для оплаты договора на охранные услуги</t>
  </si>
  <si>
    <t>необходимы для заключения договора на компл.обсл.здания, территории</t>
  </si>
  <si>
    <t>919 0707 0000 000 000 226</t>
  </si>
  <si>
    <t>Организация дол 2017г.</t>
  </si>
  <si>
    <t>Увеличение стоимости основных средств</t>
  </si>
  <si>
    <t>Увеличение стоимости материальных запасов</t>
  </si>
  <si>
    <t>919 0707 0000 012 000 340</t>
  </si>
  <si>
    <t>Кред.задол.за  организацию дол 2015г.</t>
  </si>
  <si>
    <t>Субсидия на выполнение МЗ (детский оздоровит.лагерь 000)</t>
  </si>
  <si>
    <t>Субсидия на выполнение МЗ (детский оздоровит.лагерь 012)</t>
  </si>
  <si>
    <t>919 0707 0000 000 012 340</t>
  </si>
  <si>
    <t>Заработная плата дол (договора)МБ</t>
  </si>
  <si>
    <t>2027</t>
  </si>
  <si>
    <t>Заработная плата дол (договора) родит.плата</t>
  </si>
  <si>
    <t>Заработная плата по договорам, содерж.детей в дол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</si>
  <si>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</si>
  <si>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Прочие расходы (КВР 831)</t>
  </si>
  <si>
    <t>Опл.неустойки по дату фактич.опл.по исп.листу АО "ПСК"</t>
  </si>
  <si>
    <t>2.7. Уплата иных платежей</t>
  </si>
  <si>
    <t>2.8. Исполнение судебных актов РФ</t>
  </si>
  <si>
    <t>Исполнение судебных актов РФ</t>
  </si>
  <si>
    <t>Стоимость работ (услуг), руб.</t>
  </si>
  <si>
    <t>Промывка и опрессовка системы отопления</t>
  </si>
  <si>
    <t>Приобретение лабораторного оборудования для ур.физики</t>
  </si>
  <si>
    <t>Приобретение ноутбуков для учебн.кабинетов</t>
  </si>
  <si>
    <t>2028</t>
  </si>
  <si>
    <t>кред.задолж.за промыв.и опрессовку в 2013г.</t>
  </si>
  <si>
    <t>Субсидия на выполнение МЗ (местный бюджет 192)</t>
  </si>
  <si>
    <t>для организации учебного процесса в 2017 году</t>
  </si>
  <si>
    <t>Субсидия на выполнение МЗ (местный бюджет 191)</t>
  </si>
  <si>
    <t>для организации питания в 2017 году</t>
  </si>
  <si>
    <t>необходимы для оплаты услуг связи, в связи с увеличением стоимости</t>
  </si>
  <si>
    <t>919 0702 0000 000 192 211</t>
  </si>
  <si>
    <t>919 0702 0000 000 192 213</t>
  </si>
  <si>
    <t>Оплата труда</t>
  </si>
  <si>
    <t>Начисления на оплату труда</t>
  </si>
  <si>
    <t>Необходимы для организации учебного процесса в части оплаты труда работников, расходов на учебники, учебные пособия, технические средства обучения, расходные материалы и хозяйственные нужды.</t>
  </si>
  <si>
    <t>919 1003 0000 000 191 226</t>
  </si>
  <si>
    <t>Необходимы для организации питания</t>
  </si>
  <si>
    <t>Приобретение ноутбуков для учебных кабинетов</t>
  </si>
  <si>
    <t>кред.задолж.за промыв.и опрессовку в 2015г.</t>
  </si>
  <si>
    <t>Кред.задолж.за потребл. эл.энерг.в 2016г., за коммун.услуги за 2016г.</t>
  </si>
  <si>
    <t>Опл.пени, начислен.за неопл.потребл.эл.энергии в 2016г.</t>
  </si>
  <si>
    <t>оплата КЗ за ком.усл.в 2016г., за эл.энергию за 2016г.</t>
  </si>
  <si>
    <t>Директор</t>
  </si>
  <si>
    <t>Тимошик И.И.</t>
  </si>
  <si>
    <t>Электроизмерит.работы</t>
  </si>
  <si>
    <t>Тех.надзор (ограждение 1 очередь)</t>
  </si>
  <si>
    <t>1015</t>
  </si>
  <si>
    <t>1016</t>
  </si>
  <si>
    <t>1017</t>
  </si>
  <si>
    <t>1018</t>
  </si>
  <si>
    <t>оплата КЗ за электроизмерит.работы в 2013г., 2014 г.</t>
  </si>
  <si>
    <t>оплата КЗ за тех.надзор в 2013г., 2014г., устройство ограждения</t>
  </si>
  <si>
    <t>Необходимы для оплаты госпошлины за переоформлен.документа, подтверждающ.наличие лицензии, по оплате ком.услуг задолженности нет.</t>
  </si>
  <si>
    <t>Необходимы для оплаты кредиторской задолженности за 2017 год за промывку и опрессовку системы отопления.</t>
  </si>
  <si>
    <t>Необходимы для оплаты КЗ за 2013-2014 годы за технич.надзор за работами (устройство ограждения).</t>
  </si>
  <si>
    <t>Необходимы для оплаты КЗ за 2013-2014 годы за за выполнение электроизмерит.работ</t>
  </si>
  <si>
    <t>в т.ч. обеспечение исполнения контракта</t>
  </si>
  <si>
    <t>Остаток средств на конец периода</t>
  </si>
  <si>
    <t>Промывка и опрессовка системы отопления в 2017г.</t>
  </si>
  <si>
    <t>Электроизмерительные работы 2013-2014гг.</t>
  </si>
  <si>
    <t>Тех.надзор за работами</t>
  </si>
  <si>
    <t>Приобретение средств обучения для ур.технол, изо,канц.товаров для кабинета информатики и для проведения ГИА</t>
  </si>
  <si>
    <t>Приобретение лабораторного оборудования для ур.химии, физики</t>
  </si>
  <si>
    <t>Приобретение учебников, задачников</t>
  </si>
  <si>
    <t>Приобретение оборудования для кабинета истории, обществознания, ОБЖ</t>
  </si>
  <si>
    <t>Приобретение канц.товаров для кабинета информатики и для проведения ГИА, приобретение пособий для уроков технологии, изо</t>
  </si>
  <si>
    <t>2029</t>
  </si>
  <si>
    <t>2030</t>
  </si>
  <si>
    <t>2031</t>
  </si>
  <si>
    <t>экономия по договорам на 2017 год.</t>
  </si>
  <si>
    <t xml:space="preserve">Экономия по договорам на коммунальные услуги за 2017 год направлена на выплату заработной платы за 2 половину декабря 2017г., начисления на заработную плату за декабрь 2017г., на оплату кредиторской задолженности за вывоз ТБО в 2015году, ООО "Петро-Васт", оплату неустойки для закрытия исполнительного листа № А56-20921/2017 от 30.05.17г. в пользу АО "Петербургская сбытовая компания"  2058,79руб.неустойка, 3635,61руб. неустойка, начисленная за период с 24.03.2017г. по дату фактического исполнения основного обязательства, 2000руб.расходы по оплате госпошлины по делу № А56-20921/2017 </t>
  </si>
  <si>
    <t>Вывоз и утилизация ТБО в 2015 г.</t>
  </si>
  <si>
    <t>"  25 "</t>
  </si>
  <si>
    <t>декабря</t>
  </si>
  <si>
    <t>на  2018 год и плановый период 2019 и 2020 годов</t>
  </si>
  <si>
    <r>
      <t>на 20</t>
    </r>
    <r>
      <rPr>
        <u/>
        <sz val="11"/>
        <color theme="1"/>
        <rFont val="Times New Roman"/>
        <family val="1"/>
        <charset val="204"/>
      </rPr>
      <t>18</t>
    </r>
    <r>
      <rPr>
        <sz val="11"/>
        <color theme="1"/>
        <rFont val="Times New Roman"/>
        <family val="1"/>
        <charset val="204"/>
      </rPr>
      <t xml:space="preserve"> г.
очередной финансовый год</t>
    </r>
  </si>
  <si>
    <r>
      <t>на 20</t>
    </r>
    <r>
      <rPr>
        <u/>
        <sz val="11"/>
        <color theme="1"/>
        <rFont val="Times New Roman"/>
        <family val="1"/>
        <charset val="204"/>
      </rPr>
      <t>19</t>
    </r>
    <r>
      <rPr>
        <sz val="11"/>
        <color theme="1"/>
        <rFont val="Times New Roman"/>
        <family val="1"/>
        <charset val="204"/>
      </rPr>
      <t xml:space="preserve"> г. 
1-ый год планового периода</t>
    </r>
  </si>
  <si>
    <r>
      <t>на 20</t>
    </r>
    <r>
      <rPr>
        <u/>
        <sz val="11"/>
        <color theme="1"/>
        <rFont val="Times New Roman"/>
        <family val="1"/>
        <charset val="204"/>
      </rPr>
      <t>20</t>
    </r>
    <r>
      <rPr>
        <sz val="11"/>
        <color theme="1"/>
        <rFont val="Times New Roman"/>
        <family val="1"/>
        <charset val="204"/>
      </rPr>
      <t xml:space="preserve"> г.
2-ой год планового периода</t>
    </r>
  </si>
  <si>
    <r>
      <t>на "</t>
    </r>
    <r>
      <rPr>
        <u/>
        <sz val="12"/>
        <color theme="1"/>
        <rFont val="Times New Roman"/>
        <family val="1"/>
        <charset val="204"/>
      </rPr>
      <t xml:space="preserve"> 01 </t>
    </r>
    <r>
      <rPr>
        <sz val="12"/>
        <color theme="1"/>
        <rFont val="Times New Roman"/>
        <family val="1"/>
        <charset val="204"/>
      </rPr>
      <t xml:space="preserve"> " </t>
    </r>
    <r>
      <rPr>
        <u/>
        <sz val="12"/>
        <color theme="1"/>
        <rFont val="Times New Roman"/>
        <family val="1"/>
        <charset val="204"/>
      </rPr>
      <t xml:space="preserve"> января              </t>
    </r>
    <r>
      <rPr>
        <sz val="12"/>
        <color theme="1"/>
        <rFont val="Times New Roman"/>
        <family val="1"/>
        <charset val="204"/>
      </rPr>
      <t>2018 г.</t>
    </r>
  </si>
  <si>
    <r>
      <t xml:space="preserve">на " 01 " </t>
    </r>
    <r>
      <rPr>
        <u/>
        <sz val="12"/>
        <color theme="1"/>
        <rFont val="Times New Roman"/>
        <family val="1"/>
        <charset val="204"/>
      </rPr>
      <t xml:space="preserve">  января      </t>
    </r>
    <r>
      <rPr>
        <sz val="12"/>
        <color theme="1"/>
        <rFont val="Times New Roman"/>
        <family val="1"/>
        <charset val="204"/>
      </rPr>
      <t xml:space="preserve"> 2018 г.</t>
    </r>
  </si>
  <si>
    <t>Очистка крыш от снега</t>
  </si>
  <si>
    <t>2032</t>
  </si>
  <si>
    <t>Обслуж.бухгалт.программ</t>
  </si>
  <si>
    <t>Изготовл.аттестатов</t>
  </si>
  <si>
    <t>1 января</t>
  </si>
  <si>
    <t>Электроэнергия (2018)</t>
  </si>
  <si>
    <t>Теплоснабжение (2018)</t>
  </si>
  <si>
    <t>Водоснабжение (2018)</t>
  </si>
  <si>
    <t>Водоотведение (2018)</t>
  </si>
  <si>
    <t xml:space="preserve">Промывка и опрессовка системы отопления </t>
  </si>
  <si>
    <t>Обслуживание бухгалтерской программы</t>
  </si>
  <si>
    <t>Изготовление аттестатов</t>
  </si>
  <si>
    <t>919 0707 0000 000 000 225</t>
  </si>
  <si>
    <t>919 0707 0000 000 000 340</t>
  </si>
  <si>
    <r>
      <t xml:space="preserve">на " 25 " </t>
    </r>
    <r>
      <rPr>
        <b/>
        <u/>
        <sz val="11"/>
        <color rgb="FF000000"/>
        <rFont val="Times New Roman"/>
        <family val="1"/>
        <charset val="204"/>
      </rPr>
      <t xml:space="preserve"> декабря  </t>
    </r>
    <r>
      <rPr>
        <b/>
        <sz val="11"/>
        <color rgb="FF000000"/>
        <rFont val="Times New Roman"/>
        <family val="1"/>
        <charset val="204"/>
      </rPr>
      <t xml:space="preserve"> 2017 г.</t>
    </r>
  </si>
  <si>
    <t>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</si>
</sst>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_-* #,##0.0\ _₽_-;\-* #,##0.0\ _₽_-;_-* &quot;-&quot;??\ _₽_-;_-@_-"/>
    <numFmt numFmtId="168" formatCode="#,##0.00_ ;\-#,##0.0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6" fillId="0" borderId="0"/>
  </cellStyleXfs>
  <cellXfs count="391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5" fillId="2" borderId="1" xfId="1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vertical="center" wrapText="1"/>
    </xf>
    <xf numFmtId="164" fontId="6" fillId="2" borderId="17" xfId="1" applyFont="1" applyFill="1" applyBorder="1" applyAlignment="1">
      <alignment vertical="center" wrapText="1"/>
    </xf>
    <xf numFmtId="164" fontId="6" fillId="0" borderId="17" xfId="1" applyFont="1" applyBorder="1" applyAlignment="1">
      <alignment vertical="center" wrapText="1"/>
    </xf>
    <xf numFmtId="164" fontId="13" fillId="0" borderId="19" xfId="1" applyFont="1" applyBorder="1" applyAlignment="1">
      <alignment vertical="center" wrapText="1"/>
    </xf>
    <xf numFmtId="164" fontId="6" fillId="0" borderId="18" xfId="1" applyFont="1" applyBorder="1" applyAlignment="1">
      <alignment vertical="center" wrapText="1"/>
    </xf>
    <xf numFmtId="164" fontId="9" fillId="0" borderId="17" xfId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2" xfId="0" applyFont="1" applyBorder="1"/>
    <xf numFmtId="0" fontId="21" fillId="0" borderId="22" xfId="0" applyFont="1" applyBorder="1" applyAlignment="1"/>
    <xf numFmtId="0" fontId="20" fillId="0" borderId="2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4" fontId="20" fillId="0" borderId="1" xfId="0" applyNumberFormat="1" applyFont="1" applyBorder="1"/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0" fontId="22" fillId="0" borderId="0" xfId="0" applyFont="1" applyAlignment="1"/>
    <xf numFmtId="0" fontId="20" fillId="0" borderId="1" xfId="0" applyFont="1" applyBorder="1" applyAlignment="1"/>
    <xf numFmtId="0" fontId="22" fillId="0" borderId="0" xfId="0" applyFont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22" fillId="0" borderId="0" xfId="0" applyFont="1"/>
    <xf numFmtId="0" fontId="23" fillId="0" borderId="0" xfId="0" applyFont="1"/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7" fillId="0" borderId="1" xfId="2" applyFont="1" applyBorder="1" applyAlignment="1">
      <alignment vertical="top" wrapText="1"/>
    </xf>
    <xf numFmtId="0" fontId="27" fillId="0" borderId="1" xfId="2" applyFont="1" applyFill="1" applyBorder="1"/>
    <xf numFmtId="0" fontId="27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left" wrapText="1"/>
    </xf>
    <xf numFmtId="4" fontId="27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164" fontId="6" fillId="0" borderId="1" xfId="1" applyFont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wrapText="1"/>
    </xf>
    <xf numFmtId="4" fontId="28" fillId="0" borderId="1" xfId="0" applyNumberFormat="1" applyFont="1" applyFill="1" applyBorder="1" applyAlignment="1">
      <alignment horizont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13" fillId="0" borderId="1" xfId="1" applyFont="1" applyFill="1" applyBorder="1" applyAlignment="1">
      <alignment vertical="center" wrapText="1"/>
    </xf>
    <xf numFmtId="164" fontId="9" fillId="0" borderId="17" xfId="1" applyFont="1" applyFill="1" applyBorder="1" applyAlignment="1">
      <alignment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8" fontId="9" fillId="0" borderId="1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center" vertical="center" wrapText="1"/>
    </xf>
    <xf numFmtId="164" fontId="8" fillId="0" borderId="7" xfId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vertical="top" wrapText="1"/>
    </xf>
    <xf numFmtId="166" fontId="9" fillId="0" borderId="1" xfId="1" applyNumberFormat="1" applyFont="1" applyBorder="1" applyAlignment="1">
      <alignment horizontal="right" vertical="center" wrapText="1"/>
    </xf>
    <xf numFmtId="168" fontId="9" fillId="0" borderId="1" xfId="1" applyNumberFormat="1" applyFont="1" applyBorder="1" applyAlignment="1">
      <alignment horizontal="right" vertical="center" wrapText="1"/>
    </xf>
    <xf numFmtId="164" fontId="9" fillId="0" borderId="1" xfId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8" xfId="0" applyFont="1" applyBorder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8" xfId="0" applyFont="1" applyBorder="1" applyAlignment="1">
      <alignment horizontal="right" wrapText="1"/>
    </xf>
    <xf numFmtId="0" fontId="20" fillId="0" borderId="11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4" fontId="13" fillId="0" borderId="11" xfId="1" applyFont="1" applyBorder="1" applyAlignment="1">
      <alignment horizontal="center" vertical="center" wrapText="1"/>
    </xf>
    <xf numFmtId="164" fontId="13" fillId="0" borderId="12" xfId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center" vertical="center" wrapText="1"/>
    </xf>
    <xf numFmtId="164" fontId="8" fillId="0" borderId="7" xfId="1" applyFont="1" applyFill="1" applyBorder="1" applyAlignment="1">
      <alignment horizontal="center" vertical="center" wrapText="1"/>
    </xf>
    <xf numFmtId="164" fontId="19" fillId="0" borderId="4" xfId="1" applyFont="1" applyFill="1" applyBorder="1" applyAlignment="1">
      <alignment horizontal="center" vertical="center" wrapText="1"/>
    </xf>
    <xf numFmtId="164" fontId="19" fillId="0" borderId="7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19" fillId="0" borderId="4" xfId="1" applyNumberFormat="1" applyFont="1" applyFill="1" applyBorder="1" applyAlignment="1">
      <alignment horizontal="center" vertical="center" wrapText="1"/>
    </xf>
    <xf numFmtId="164" fontId="19" fillId="0" borderId="7" xfId="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0" fontId="29" fillId="0" borderId="25" xfId="0" applyFont="1" applyBorder="1" applyAlignment="1">
      <alignment horizontal="left" wrapText="1"/>
    </xf>
    <xf numFmtId="0" fontId="29" fillId="0" borderId="26" xfId="0" applyFont="1" applyBorder="1" applyAlignment="1">
      <alignment horizontal="left" wrapText="1"/>
    </xf>
    <xf numFmtId="0" fontId="30" fillId="0" borderId="2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166" fontId="9" fillId="0" borderId="10" xfId="1" applyNumberFormat="1" applyFont="1" applyBorder="1" applyAlignment="1">
      <alignment horizontal="center" vertical="center" wrapText="1"/>
    </xf>
    <xf numFmtId="166" fontId="9" fillId="0" borderId="7" xfId="1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7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4" workbookViewId="0">
      <selection activeCell="L14" sqref="L14"/>
    </sheetView>
  </sheetViews>
  <sheetFormatPr defaultRowHeight="15" x14ac:dyDescent="0.25"/>
  <cols>
    <col min="2" max="2" width="11.42578125" customWidth="1"/>
    <col min="8" max="8" width="10.28515625" customWidth="1"/>
    <col min="9" max="9" width="13.7109375" customWidth="1"/>
    <col min="258" max="258" width="11.42578125" customWidth="1"/>
    <col min="264" max="264" width="10.28515625" customWidth="1"/>
    <col min="265" max="265" width="13.7109375" customWidth="1"/>
    <col min="514" max="514" width="11.42578125" customWidth="1"/>
    <col min="520" max="520" width="10.28515625" customWidth="1"/>
    <col min="521" max="521" width="13.7109375" customWidth="1"/>
    <col min="770" max="770" width="11.42578125" customWidth="1"/>
    <col min="776" max="776" width="10.28515625" customWidth="1"/>
    <col min="777" max="777" width="13.7109375" customWidth="1"/>
    <col min="1026" max="1026" width="11.42578125" customWidth="1"/>
    <col min="1032" max="1032" width="10.28515625" customWidth="1"/>
    <col min="1033" max="1033" width="13.7109375" customWidth="1"/>
    <col min="1282" max="1282" width="11.42578125" customWidth="1"/>
    <col min="1288" max="1288" width="10.28515625" customWidth="1"/>
    <col min="1289" max="1289" width="13.7109375" customWidth="1"/>
    <col min="1538" max="1538" width="11.42578125" customWidth="1"/>
    <col min="1544" max="1544" width="10.28515625" customWidth="1"/>
    <col min="1545" max="1545" width="13.7109375" customWidth="1"/>
    <col min="1794" max="1794" width="11.42578125" customWidth="1"/>
    <col min="1800" max="1800" width="10.28515625" customWidth="1"/>
    <col min="1801" max="1801" width="13.7109375" customWidth="1"/>
    <col min="2050" max="2050" width="11.42578125" customWidth="1"/>
    <col min="2056" max="2056" width="10.28515625" customWidth="1"/>
    <col min="2057" max="2057" width="13.7109375" customWidth="1"/>
    <col min="2306" max="2306" width="11.42578125" customWidth="1"/>
    <col min="2312" max="2312" width="10.28515625" customWidth="1"/>
    <col min="2313" max="2313" width="13.7109375" customWidth="1"/>
    <col min="2562" max="2562" width="11.42578125" customWidth="1"/>
    <col min="2568" max="2568" width="10.28515625" customWidth="1"/>
    <col min="2569" max="2569" width="13.7109375" customWidth="1"/>
    <col min="2818" max="2818" width="11.42578125" customWidth="1"/>
    <col min="2824" max="2824" width="10.28515625" customWidth="1"/>
    <col min="2825" max="2825" width="13.7109375" customWidth="1"/>
    <col min="3074" max="3074" width="11.42578125" customWidth="1"/>
    <col min="3080" max="3080" width="10.28515625" customWidth="1"/>
    <col min="3081" max="3081" width="13.7109375" customWidth="1"/>
    <col min="3330" max="3330" width="11.42578125" customWidth="1"/>
    <col min="3336" max="3336" width="10.28515625" customWidth="1"/>
    <col min="3337" max="3337" width="13.7109375" customWidth="1"/>
    <col min="3586" max="3586" width="11.42578125" customWidth="1"/>
    <col min="3592" max="3592" width="10.28515625" customWidth="1"/>
    <col min="3593" max="3593" width="13.7109375" customWidth="1"/>
    <col min="3842" max="3842" width="11.42578125" customWidth="1"/>
    <col min="3848" max="3848" width="10.28515625" customWidth="1"/>
    <col min="3849" max="3849" width="13.7109375" customWidth="1"/>
    <col min="4098" max="4098" width="11.42578125" customWidth="1"/>
    <col min="4104" max="4104" width="10.28515625" customWidth="1"/>
    <col min="4105" max="4105" width="13.7109375" customWidth="1"/>
    <col min="4354" max="4354" width="11.42578125" customWidth="1"/>
    <col min="4360" max="4360" width="10.28515625" customWidth="1"/>
    <col min="4361" max="4361" width="13.7109375" customWidth="1"/>
    <col min="4610" max="4610" width="11.42578125" customWidth="1"/>
    <col min="4616" max="4616" width="10.28515625" customWidth="1"/>
    <col min="4617" max="4617" width="13.7109375" customWidth="1"/>
    <col min="4866" max="4866" width="11.42578125" customWidth="1"/>
    <col min="4872" max="4872" width="10.28515625" customWidth="1"/>
    <col min="4873" max="4873" width="13.7109375" customWidth="1"/>
    <col min="5122" max="5122" width="11.42578125" customWidth="1"/>
    <col min="5128" max="5128" width="10.28515625" customWidth="1"/>
    <col min="5129" max="5129" width="13.7109375" customWidth="1"/>
    <col min="5378" max="5378" width="11.42578125" customWidth="1"/>
    <col min="5384" max="5384" width="10.28515625" customWidth="1"/>
    <col min="5385" max="5385" width="13.7109375" customWidth="1"/>
    <col min="5634" max="5634" width="11.42578125" customWidth="1"/>
    <col min="5640" max="5640" width="10.28515625" customWidth="1"/>
    <col min="5641" max="5641" width="13.7109375" customWidth="1"/>
    <col min="5890" max="5890" width="11.42578125" customWidth="1"/>
    <col min="5896" max="5896" width="10.28515625" customWidth="1"/>
    <col min="5897" max="5897" width="13.7109375" customWidth="1"/>
    <col min="6146" max="6146" width="11.42578125" customWidth="1"/>
    <col min="6152" max="6152" width="10.28515625" customWidth="1"/>
    <col min="6153" max="6153" width="13.7109375" customWidth="1"/>
    <col min="6402" max="6402" width="11.42578125" customWidth="1"/>
    <col min="6408" max="6408" width="10.28515625" customWidth="1"/>
    <col min="6409" max="6409" width="13.7109375" customWidth="1"/>
    <col min="6658" max="6658" width="11.42578125" customWidth="1"/>
    <col min="6664" max="6664" width="10.28515625" customWidth="1"/>
    <col min="6665" max="6665" width="13.7109375" customWidth="1"/>
    <col min="6914" max="6914" width="11.42578125" customWidth="1"/>
    <col min="6920" max="6920" width="10.28515625" customWidth="1"/>
    <col min="6921" max="6921" width="13.7109375" customWidth="1"/>
    <col min="7170" max="7170" width="11.42578125" customWidth="1"/>
    <col min="7176" max="7176" width="10.28515625" customWidth="1"/>
    <col min="7177" max="7177" width="13.7109375" customWidth="1"/>
    <col min="7426" max="7426" width="11.42578125" customWidth="1"/>
    <col min="7432" max="7432" width="10.28515625" customWidth="1"/>
    <col min="7433" max="7433" width="13.7109375" customWidth="1"/>
    <col min="7682" max="7682" width="11.42578125" customWidth="1"/>
    <col min="7688" max="7688" width="10.28515625" customWidth="1"/>
    <col min="7689" max="7689" width="13.7109375" customWidth="1"/>
    <col min="7938" max="7938" width="11.42578125" customWidth="1"/>
    <col min="7944" max="7944" width="10.28515625" customWidth="1"/>
    <col min="7945" max="7945" width="13.7109375" customWidth="1"/>
    <col min="8194" max="8194" width="11.42578125" customWidth="1"/>
    <col min="8200" max="8200" width="10.28515625" customWidth="1"/>
    <col min="8201" max="8201" width="13.7109375" customWidth="1"/>
    <col min="8450" max="8450" width="11.42578125" customWidth="1"/>
    <col min="8456" max="8456" width="10.28515625" customWidth="1"/>
    <col min="8457" max="8457" width="13.7109375" customWidth="1"/>
    <col min="8706" max="8706" width="11.42578125" customWidth="1"/>
    <col min="8712" max="8712" width="10.28515625" customWidth="1"/>
    <col min="8713" max="8713" width="13.7109375" customWidth="1"/>
    <col min="8962" max="8962" width="11.42578125" customWidth="1"/>
    <col min="8968" max="8968" width="10.28515625" customWidth="1"/>
    <col min="8969" max="8969" width="13.7109375" customWidth="1"/>
    <col min="9218" max="9218" width="11.42578125" customWidth="1"/>
    <col min="9224" max="9224" width="10.28515625" customWidth="1"/>
    <col min="9225" max="9225" width="13.7109375" customWidth="1"/>
    <col min="9474" max="9474" width="11.42578125" customWidth="1"/>
    <col min="9480" max="9480" width="10.28515625" customWidth="1"/>
    <col min="9481" max="9481" width="13.7109375" customWidth="1"/>
    <col min="9730" max="9730" width="11.42578125" customWidth="1"/>
    <col min="9736" max="9736" width="10.28515625" customWidth="1"/>
    <col min="9737" max="9737" width="13.7109375" customWidth="1"/>
    <col min="9986" max="9986" width="11.42578125" customWidth="1"/>
    <col min="9992" max="9992" width="10.28515625" customWidth="1"/>
    <col min="9993" max="9993" width="13.7109375" customWidth="1"/>
    <col min="10242" max="10242" width="11.42578125" customWidth="1"/>
    <col min="10248" max="10248" width="10.28515625" customWidth="1"/>
    <col min="10249" max="10249" width="13.7109375" customWidth="1"/>
    <col min="10498" max="10498" width="11.42578125" customWidth="1"/>
    <col min="10504" max="10504" width="10.28515625" customWidth="1"/>
    <col min="10505" max="10505" width="13.7109375" customWidth="1"/>
    <col min="10754" max="10754" width="11.42578125" customWidth="1"/>
    <col min="10760" max="10760" width="10.28515625" customWidth="1"/>
    <col min="10761" max="10761" width="13.7109375" customWidth="1"/>
    <col min="11010" max="11010" width="11.42578125" customWidth="1"/>
    <col min="11016" max="11016" width="10.28515625" customWidth="1"/>
    <col min="11017" max="11017" width="13.7109375" customWidth="1"/>
    <col min="11266" max="11266" width="11.42578125" customWidth="1"/>
    <col min="11272" max="11272" width="10.28515625" customWidth="1"/>
    <col min="11273" max="11273" width="13.7109375" customWidth="1"/>
    <col min="11522" max="11522" width="11.42578125" customWidth="1"/>
    <col min="11528" max="11528" width="10.28515625" customWidth="1"/>
    <col min="11529" max="11529" width="13.7109375" customWidth="1"/>
    <col min="11778" max="11778" width="11.42578125" customWidth="1"/>
    <col min="11784" max="11784" width="10.28515625" customWidth="1"/>
    <col min="11785" max="11785" width="13.7109375" customWidth="1"/>
    <col min="12034" max="12034" width="11.42578125" customWidth="1"/>
    <col min="12040" max="12040" width="10.28515625" customWidth="1"/>
    <col min="12041" max="12041" width="13.7109375" customWidth="1"/>
    <col min="12290" max="12290" width="11.42578125" customWidth="1"/>
    <col min="12296" max="12296" width="10.28515625" customWidth="1"/>
    <col min="12297" max="12297" width="13.7109375" customWidth="1"/>
    <col min="12546" max="12546" width="11.42578125" customWidth="1"/>
    <col min="12552" max="12552" width="10.28515625" customWidth="1"/>
    <col min="12553" max="12553" width="13.7109375" customWidth="1"/>
    <col min="12802" max="12802" width="11.42578125" customWidth="1"/>
    <col min="12808" max="12808" width="10.28515625" customWidth="1"/>
    <col min="12809" max="12809" width="13.7109375" customWidth="1"/>
    <col min="13058" max="13058" width="11.42578125" customWidth="1"/>
    <col min="13064" max="13064" width="10.28515625" customWidth="1"/>
    <col min="13065" max="13065" width="13.7109375" customWidth="1"/>
    <col min="13314" max="13314" width="11.42578125" customWidth="1"/>
    <col min="13320" max="13320" width="10.28515625" customWidth="1"/>
    <col min="13321" max="13321" width="13.7109375" customWidth="1"/>
    <col min="13570" max="13570" width="11.42578125" customWidth="1"/>
    <col min="13576" max="13576" width="10.28515625" customWidth="1"/>
    <col min="13577" max="13577" width="13.7109375" customWidth="1"/>
    <col min="13826" max="13826" width="11.42578125" customWidth="1"/>
    <col min="13832" max="13832" width="10.28515625" customWidth="1"/>
    <col min="13833" max="13833" width="13.7109375" customWidth="1"/>
    <col min="14082" max="14082" width="11.42578125" customWidth="1"/>
    <col min="14088" max="14088" width="10.28515625" customWidth="1"/>
    <col min="14089" max="14089" width="13.7109375" customWidth="1"/>
    <col min="14338" max="14338" width="11.42578125" customWidth="1"/>
    <col min="14344" max="14344" width="10.28515625" customWidth="1"/>
    <col min="14345" max="14345" width="13.7109375" customWidth="1"/>
    <col min="14594" max="14594" width="11.42578125" customWidth="1"/>
    <col min="14600" max="14600" width="10.28515625" customWidth="1"/>
    <col min="14601" max="14601" width="13.7109375" customWidth="1"/>
    <col min="14850" max="14850" width="11.42578125" customWidth="1"/>
    <col min="14856" max="14856" width="10.28515625" customWidth="1"/>
    <col min="14857" max="14857" width="13.7109375" customWidth="1"/>
    <col min="15106" max="15106" width="11.42578125" customWidth="1"/>
    <col min="15112" max="15112" width="10.28515625" customWidth="1"/>
    <col min="15113" max="15113" width="13.7109375" customWidth="1"/>
    <col min="15362" max="15362" width="11.42578125" customWidth="1"/>
    <col min="15368" max="15368" width="10.28515625" customWidth="1"/>
    <col min="15369" max="15369" width="13.7109375" customWidth="1"/>
    <col min="15618" max="15618" width="11.42578125" customWidth="1"/>
    <col min="15624" max="15624" width="10.28515625" customWidth="1"/>
    <col min="15625" max="15625" width="13.7109375" customWidth="1"/>
    <col min="15874" max="15874" width="11.42578125" customWidth="1"/>
    <col min="15880" max="15880" width="10.28515625" customWidth="1"/>
    <col min="15881" max="15881" width="13.7109375" customWidth="1"/>
    <col min="16130" max="16130" width="11.42578125" customWidth="1"/>
    <col min="16136" max="16136" width="10.28515625" customWidth="1"/>
    <col min="16137" max="16137" width="13.7109375" customWidth="1"/>
  </cols>
  <sheetData>
    <row r="1" spans="1:10" x14ac:dyDescent="0.25">
      <c r="A1" s="85"/>
      <c r="B1" s="85"/>
      <c r="C1" s="85"/>
      <c r="D1" s="85"/>
      <c r="E1" s="85"/>
      <c r="F1" s="224" t="s">
        <v>284</v>
      </c>
      <c r="G1" s="224"/>
      <c r="H1" s="224"/>
      <c r="I1" s="224"/>
      <c r="J1" s="85"/>
    </row>
    <row r="2" spans="1:10" ht="22.5" customHeight="1" x14ac:dyDescent="0.25">
      <c r="A2" s="85"/>
      <c r="B2" s="85"/>
      <c r="C2" s="85"/>
      <c r="D2" s="85"/>
      <c r="E2" s="224" t="s">
        <v>285</v>
      </c>
      <c r="F2" s="224"/>
      <c r="G2" s="224"/>
      <c r="H2" s="224"/>
      <c r="I2" s="224"/>
      <c r="J2" s="85"/>
    </row>
    <row r="3" spans="1:10" ht="24" customHeight="1" x14ac:dyDescent="0.25">
      <c r="A3" s="85"/>
      <c r="B3" s="85"/>
      <c r="C3" s="85"/>
      <c r="D3" s="85"/>
      <c r="E3" s="224" t="s">
        <v>286</v>
      </c>
      <c r="F3" s="224"/>
      <c r="G3" s="224"/>
      <c r="H3" s="224"/>
      <c r="I3" s="224"/>
      <c r="J3" s="85"/>
    </row>
    <row r="4" spans="1:10" ht="24" customHeight="1" x14ac:dyDescent="0.25">
      <c r="A4" s="85"/>
      <c r="B4" s="85"/>
      <c r="C4" s="85"/>
      <c r="D4" s="85"/>
      <c r="E4" s="222" t="s">
        <v>287</v>
      </c>
      <c r="F4" s="222"/>
      <c r="G4" s="222"/>
      <c r="H4" s="222"/>
      <c r="I4" s="222"/>
      <c r="J4" s="85"/>
    </row>
    <row r="5" spans="1:10" hidden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85"/>
      <c r="B6" s="85"/>
      <c r="C6" s="85"/>
      <c r="D6" s="85"/>
      <c r="E6" s="225" t="s">
        <v>288</v>
      </c>
      <c r="F6" s="225"/>
      <c r="G6" s="225"/>
      <c r="H6" s="225"/>
      <c r="I6" s="225"/>
      <c r="J6" s="85"/>
    </row>
    <row r="7" spans="1:10" x14ac:dyDescent="0.25">
      <c r="A7" s="85"/>
      <c r="B7" s="85"/>
      <c r="C7" s="85"/>
      <c r="D7" s="85"/>
      <c r="E7" s="85"/>
      <c r="F7" s="221"/>
      <c r="G7" s="221"/>
      <c r="H7" s="221"/>
      <c r="I7" s="221"/>
      <c r="J7" s="85"/>
    </row>
    <row r="8" spans="1:10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</row>
    <row r="9" spans="1:10" x14ac:dyDescent="0.25">
      <c r="A9" s="85"/>
      <c r="B9" s="85"/>
      <c r="C9" s="85"/>
      <c r="D9" s="85"/>
      <c r="E9" s="86"/>
      <c r="F9" s="86"/>
      <c r="G9" s="86"/>
      <c r="H9" s="222" t="s">
        <v>289</v>
      </c>
      <c r="I9" s="222"/>
      <c r="J9" s="85"/>
    </row>
    <row r="10" spans="1:10" x14ac:dyDescent="0.25">
      <c r="A10" s="85"/>
      <c r="B10" s="85"/>
      <c r="C10" s="85"/>
      <c r="D10" s="85"/>
      <c r="E10" s="85"/>
      <c r="F10" s="87" t="s">
        <v>290</v>
      </c>
      <c r="G10" s="87"/>
      <c r="H10" s="221" t="s">
        <v>291</v>
      </c>
      <c r="I10" s="221"/>
      <c r="J10" s="85"/>
    </row>
    <row r="11" spans="1:10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25">
      <c r="A12" s="85"/>
      <c r="B12" s="85"/>
      <c r="C12" s="85"/>
      <c r="D12" s="85"/>
      <c r="E12" s="85"/>
      <c r="F12" s="86" t="s">
        <v>485</v>
      </c>
      <c r="G12" s="222" t="s">
        <v>486</v>
      </c>
      <c r="H12" s="222"/>
      <c r="I12" s="88" t="s">
        <v>508</v>
      </c>
      <c r="J12" s="85"/>
    </row>
    <row r="13" spans="1:10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18.75" x14ac:dyDescent="0.3">
      <c r="A16" s="223" t="s">
        <v>292</v>
      </c>
      <c r="B16" s="223"/>
      <c r="C16" s="223"/>
      <c r="D16" s="223"/>
      <c r="E16" s="223"/>
      <c r="F16" s="223"/>
      <c r="G16" s="223"/>
      <c r="H16" s="223"/>
      <c r="I16" s="223"/>
      <c r="J16" s="85"/>
    </row>
    <row r="17" spans="1:10" ht="21.75" customHeight="1" x14ac:dyDescent="0.3">
      <c r="A17" s="223" t="s">
        <v>487</v>
      </c>
      <c r="B17" s="223"/>
      <c r="C17" s="223"/>
      <c r="D17" s="223"/>
      <c r="E17" s="223"/>
      <c r="F17" s="223"/>
      <c r="G17" s="223"/>
      <c r="H17" s="223"/>
      <c r="I17" s="223"/>
      <c r="J17" s="85"/>
    </row>
    <row r="18" spans="1:10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5"/>
    </row>
    <row r="19" spans="1:10" x14ac:dyDescent="0.25">
      <c r="A19" s="226" t="s">
        <v>293</v>
      </c>
      <c r="B19" s="226"/>
      <c r="C19" s="226"/>
      <c r="D19" s="226"/>
      <c r="E19" s="226"/>
      <c r="F19" s="226"/>
      <c r="G19" s="226"/>
      <c r="H19" s="226"/>
      <c r="I19" s="226"/>
      <c r="J19" s="85"/>
    </row>
    <row r="20" spans="1:10" x14ac:dyDescent="0.25">
      <c r="A20" s="227" t="s">
        <v>294</v>
      </c>
      <c r="B20" s="227"/>
      <c r="C20" s="227"/>
      <c r="D20" s="227"/>
      <c r="E20" s="227"/>
      <c r="F20" s="227"/>
      <c r="G20" s="227"/>
      <c r="H20" s="227"/>
      <c r="I20" s="227"/>
      <c r="J20" s="85"/>
    </row>
    <row r="21" spans="1:10" x14ac:dyDescent="0.25">
      <c r="A21" s="224"/>
      <c r="B21" s="224"/>
      <c r="C21" s="224"/>
      <c r="D21" s="224"/>
      <c r="E21" s="224"/>
      <c r="F21" s="224"/>
      <c r="G21" s="224"/>
      <c r="H21" s="224"/>
      <c r="I21" s="224"/>
      <c r="J21" s="85"/>
    </row>
    <row r="22" spans="1:10" x14ac:dyDescent="0.25">
      <c r="A22" s="90"/>
      <c r="B22" s="90"/>
      <c r="C22" s="90"/>
      <c r="D22" s="90"/>
      <c r="E22" s="90"/>
      <c r="F22" s="90"/>
      <c r="G22" s="90"/>
      <c r="H22" s="90"/>
      <c r="I22" s="90"/>
      <c r="J22" s="85"/>
    </row>
    <row r="23" spans="1:10" ht="19.5" customHeight="1" x14ac:dyDescent="0.3">
      <c r="A23" s="223" t="s">
        <v>295</v>
      </c>
      <c r="B23" s="223"/>
      <c r="C23" s="223"/>
      <c r="D23" s="223"/>
      <c r="E23" s="223"/>
      <c r="F23" s="223"/>
      <c r="G23" s="223"/>
      <c r="H23" s="223"/>
      <c r="I23" s="223"/>
      <c r="J23" s="85"/>
    </row>
    <row r="24" spans="1:10" ht="21.75" customHeight="1" x14ac:dyDescent="0.3">
      <c r="A24" s="223" t="s">
        <v>296</v>
      </c>
      <c r="B24" s="223"/>
      <c r="C24" s="223"/>
      <c r="D24" s="223"/>
      <c r="E24" s="223"/>
      <c r="F24" s="223"/>
      <c r="G24" s="223"/>
      <c r="H24" s="223"/>
      <c r="I24" s="223"/>
      <c r="J24" s="85"/>
    </row>
    <row r="25" spans="1:10" x14ac:dyDescent="0.25">
      <c r="A25" s="226" t="s">
        <v>297</v>
      </c>
      <c r="B25" s="226"/>
      <c r="C25" s="226"/>
      <c r="D25" s="226"/>
      <c r="E25" s="226"/>
      <c r="F25" s="226"/>
      <c r="G25" s="226"/>
      <c r="H25" s="226"/>
      <c r="I25" s="226"/>
      <c r="J25" s="85"/>
    </row>
    <row r="26" spans="1:10" x14ac:dyDescent="0.25">
      <c r="A26" s="85"/>
      <c r="B26" s="85"/>
      <c r="C26" s="85"/>
      <c r="D26" s="85"/>
      <c r="E26" s="85"/>
      <c r="F26" s="85"/>
      <c r="G26" s="85"/>
      <c r="H26" s="85"/>
      <c r="I26" s="90" t="s">
        <v>12</v>
      </c>
      <c r="J26" s="85"/>
    </row>
    <row r="27" spans="1:10" x14ac:dyDescent="0.25">
      <c r="A27" s="91"/>
      <c r="B27" s="91"/>
      <c r="C27" s="91"/>
      <c r="D27" s="91"/>
      <c r="E27" s="91"/>
      <c r="F27" s="91"/>
      <c r="G27" s="91"/>
      <c r="H27" s="91" t="s">
        <v>13</v>
      </c>
      <c r="I27" s="92">
        <v>43094</v>
      </c>
      <c r="J27" s="85"/>
    </row>
    <row r="28" spans="1:10" x14ac:dyDescent="0.25">
      <c r="A28" s="91"/>
      <c r="B28" s="91"/>
      <c r="C28" s="91"/>
      <c r="D28" s="91"/>
      <c r="E28" s="214" t="s">
        <v>14</v>
      </c>
      <c r="F28" s="214"/>
      <c r="G28" s="214"/>
      <c r="H28" s="215"/>
      <c r="I28" s="92"/>
      <c r="J28" s="85"/>
    </row>
    <row r="29" spans="1:10" x14ac:dyDescent="0.25">
      <c r="A29" s="91"/>
      <c r="B29" s="91"/>
      <c r="C29" s="91"/>
      <c r="D29" s="91"/>
      <c r="E29" s="91"/>
      <c r="F29" s="91"/>
      <c r="G29" s="91"/>
      <c r="H29" s="91" t="s">
        <v>298</v>
      </c>
      <c r="I29" s="93">
        <v>56927631</v>
      </c>
      <c r="J29" s="85"/>
    </row>
    <row r="30" spans="1:10" x14ac:dyDescent="0.25">
      <c r="A30" s="91"/>
      <c r="B30" s="91"/>
      <c r="C30" s="91"/>
      <c r="D30" s="91"/>
      <c r="E30" s="91"/>
      <c r="F30" s="91"/>
      <c r="G30" s="91"/>
      <c r="H30" s="91" t="s">
        <v>15</v>
      </c>
      <c r="I30" s="93"/>
      <c r="J30" s="85"/>
    </row>
    <row r="31" spans="1:10" x14ac:dyDescent="0.25">
      <c r="A31" s="91"/>
      <c r="B31" s="91"/>
      <c r="C31" s="91"/>
      <c r="D31" s="91"/>
      <c r="E31" s="91"/>
      <c r="F31" s="91"/>
      <c r="G31" s="91"/>
      <c r="H31" s="91" t="s">
        <v>16</v>
      </c>
      <c r="I31" s="93">
        <v>4704048567</v>
      </c>
      <c r="J31" s="85"/>
    </row>
    <row r="32" spans="1:10" x14ac:dyDescent="0.25">
      <c r="A32" s="91"/>
      <c r="B32" s="91"/>
      <c r="C32" s="91"/>
      <c r="D32" s="91"/>
      <c r="E32" s="91"/>
      <c r="F32" s="91"/>
      <c r="G32" s="91"/>
      <c r="H32" s="91" t="s">
        <v>17</v>
      </c>
      <c r="I32" s="94">
        <v>4704048567</v>
      </c>
      <c r="J32" s="85"/>
    </row>
    <row r="33" spans="1:10" x14ac:dyDescent="0.25">
      <c r="A33" s="95"/>
      <c r="B33" s="95"/>
      <c r="C33" s="95"/>
      <c r="D33" s="95"/>
      <c r="E33" s="214" t="s">
        <v>299</v>
      </c>
      <c r="F33" s="214"/>
      <c r="G33" s="214"/>
      <c r="H33" s="215"/>
      <c r="I33" s="96">
        <v>383</v>
      </c>
      <c r="J33" s="85"/>
    </row>
    <row r="34" spans="1:10" ht="15" customHeight="1" x14ac:dyDescent="0.25">
      <c r="A34" s="95"/>
      <c r="B34" s="95"/>
      <c r="C34" s="95"/>
      <c r="D34" s="216" t="s">
        <v>300</v>
      </c>
      <c r="E34" s="216"/>
      <c r="F34" s="216"/>
      <c r="G34" s="216"/>
      <c r="H34" s="217"/>
      <c r="I34" s="218"/>
      <c r="J34" s="85"/>
    </row>
    <row r="35" spans="1:10" x14ac:dyDescent="0.25">
      <c r="A35" s="97"/>
      <c r="B35" s="91"/>
      <c r="C35" s="91"/>
      <c r="D35" s="216"/>
      <c r="E35" s="216"/>
      <c r="F35" s="216"/>
      <c r="G35" s="216"/>
      <c r="H35" s="217"/>
      <c r="I35" s="219"/>
      <c r="J35" s="85"/>
    </row>
    <row r="36" spans="1:10" x14ac:dyDescent="0.25">
      <c r="A36" s="91"/>
      <c r="B36" s="91"/>
      <c r="C36" s="91"/>
      <c r="D36" s="216"/>
      <c r="E36" s="216"/>
      <c r="F36" s="216"/>
      <c r="G36" s="216"/>
      <c r="H36" s="217"/>
      <c r="I36" s="220"/>
      <c r="J36" s="85"/>
    </row>
    <row r="37" spans="1:10" x14ac:dyDescent="0.25">
      <c r="A37" s="91"/>
      <c r="B37" s="91"/>
      <c r="C37" s="91"/>
      <c r="D37" s="91"/>
      <c r="E37" s="91"/>
      <c r="F37" s="98"/>
      <c r="G37" s="98"/>
      <c r="H37" s="98"/>
      <c r="I37" s="99"/>
      <c r="J37" s="85"/>
    </row>
    <row r="38" spans="1:10" x14ac:dyDescent="0.25">
      <c r="A38" s="213" t="s">
        <v>301</v>
      </c>
      <c r="B38" s="213"/>
      <c r="C38" s="213"/>
      <c r="D38" s="213"/>
      <c r="E38" s="213"/>
      <c r="F38" s="213"/>
      <c r="G38" s="213"/>
      <c r="H38" s="213"/>
      <c r="I38" s="213"/>
      <c r="J38" s="85"/>
    </row>
    <row r="39" spans="1:10" hidden="1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</row>
    <row r="40" spans="1:10" hidden="1" x14ac:dyDescent="0.25">
      <c r="A40" s="85" t="s">
        <v>302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x14ac:dyDescent="0.25">
      <c r="A41" s="213" t="s">
        <v>303</v>
      </c>
      <c r="B41" s="213"/>
      <c r="C41" s="213"/>
      <c r="D41" s="213"/>
      <c r="E41" s="213"/>
      <c r="F41" s="213"/>
      <c r="G41" s="213"/>
      <c r="H41" s="213"/>
      <c r="I41" s="213"/>
      <c r="J41" s="85"/>
    </row>
    <row r="42" spans="1:10" x14ac:dyDescent="0.25">
      <c r="A42" s="211" t="s">
        <v>304</v>
      </c>
      <c r="B42" s="211"/>
      <c r="C42" s="211"/>
      <c r="D42" s="211"/>
      <c r="E42" s="211"/>
      <c r="F42" s="211"/>
      <c r="G42" s="211"/>
      <c r="H42" s="211"/>
      <c r="I42" s="211"/>
      <c r="J42" s="85"/>
    </row>
    <row r="43" spans="1:10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</row>
    <row r="44" spans="1:10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</row>
    <row r="45" spans="1:10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</row>
    <row r="46" spans="1:10" x14ac:dyDescent="0.25">
      <c r="A46" s="213"/>
      <c r="B46" s="213"/>
      <c r="C46" s="213"/>
      <c r="D46" s="213"/>
      <c r="E46" s="213"/>
      <c r="F46" s="213"/>
      <c r="G46" s="213"/>
      <c r="H46" s="213"/>
      <c r="I46" s="213"/>
      <c r="J46" s="85"/>
    </row>
    <row r="47" spans="1:10" x14ac:dyDescent="0.25">
      <c r="A47" s="211"/>
      <c r="B47" s="211"/>
      <c r="C47" s="211"/>
      <c r="D47" s="211"/>
      <c r="E47" s="211"/>
      <c r="F47" s="211"/>
      <c r="G47" s="211"/>
      <c r="H47" s="211"/>
      <c r="I47" s="211"/>
      <c r="J47" s="85"/>
    </row>
    <row r="48" spans="1:10" x14ac:dyDescent="0.25">
      <c r="A48" s="100"/>
      <c r="B48" s="85"/>
      <c r="C48" s="85"/>
      <c r="D48" s="85"/>
      <c r="E48" s="85"/>
      <c r="F48" s="85"/>
      <c r="G48" s="85"/>
      <c r="H48" s="85"/>
      <c r="I48" s="85"/>
      <c r="J48" s="85"/>
    </row>
    <row r="49" spans="1:11" x14ac:dyDescent="0.25">
      <c r="A49" s="100"/>
      <c r="B49" s="85"/>
      <c r="C49" s="85"/>
      <c r="D49" s="85"/>
      <c r="E49" s="85"/>
      <c r="F49" s="85"/>
      <c r="G49" s="85"/>
      <c r="H49" s="85"/>
      <c r="I49" s="85"/>
      <c r="J49" s="85"/>
    </row>
    <row r="50" spans="1:11" x14ac:dyDescent="0.25">
      <c r="A50" s="100"/>
      <c r="B50" s="85"/>
      <c r="C50" s="85"/>
      <c r="D50" s="85"/>
      <c r="E50" s="85"/>
      <c r="F50" s="85"/>
      <c r="G50" s="85"/>
      <c r="H50" s="85"/>
      <c r="I50" s="85"/>
      <c r="J50" s="85"/>
    </row>
    <row r="51" spans="1:11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1" x14ac:dyDescent="0.25">
      <c r="A52" s="213"/>
      <c r="B52" s="213"/>
      <c r="C52" s="213"/>
      <c r="D52" s="213"/>
      <c r="E52" s="213"/>
      <c r="F52" s="213"/>
      <c r="G52" s="213"/>
      <c r="H52" s="213"/>
      <c r="I52" s="213"/>
      <c r="J52" s="85"/>
    </row>
    <row r="53" spans="1:11" hidden="1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</row>
    <row r="54" spans="1:11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</row>
    <row r="55" spans="1:11" x14ac:dyDescent="0.25">
      <c r="A55" s="213"/>
      <c r="B55" s="213"/>
      <c r="C55" s="213"/>
      <c r="D55" s="213"/>
      <c r="E55" s="213"/>
      <c r="F55" s="213"/>
      <c r="G55" s="213"/>
      <c r="H55" s="213"/>
      <c r="I55" s="213"/>
      <c r="J55" s="85"/>
    </row>
    <row r="56" spans="1:11" x14ac:dyDescent="0.25">
      <c r="A56" s="211"/>
      <c r="B56" s="211"/>
      <c r="C56" s="211"/>
      <c r="D56" s="211"/>
      <c r="E56" s="211"/>
      <c r="F56" s="211"/>
      <c r="G56" s="211"/>
      <c r="H56" s="211"/>
      <c r="I56" s="211"/>
      <c r="J56" s="85"/>
    </row>
    <row r="57" spans="1:11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1" x14ac:dyDescent="0.25">
      <c r="A58" s="101"/>
      <c r="B58" s="101"/>
      <c r="C58" s="101"/>
      <c r="D58" s="101"/>
      <c r="E58" s="101"/>
      <c r="F58" s="101"/>
      <c r="G58" s="101"/>
      <c r="H58" s="101"/>
      <c r="I58" s="101"/>
    </row>
    <row r="59" spans="1:1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K59" t="s">
        <v>305</v>
      </c>
    </row>
    <row r="60" spans="1:11" x14ac:dyDescent="0.25">
      <c r="A60" s="101"/>
      <c r="B60" s="101"/>
      <c r="C60" s="101"/>
      <c r="D60" s="101"/>
      <c r="E60" s="101"/>
      <c r="F60" s="101"/>
      <c r="G60" s="101"/>
      <c r="H60" s="101"/>
      <c r="I60" s="101"/>
    </row>
    <row r="61" spans="1:11" x14ac:dyDescent="0.25">
      <c r="A61" s="212"/>
      <c r="B61" s="212"/>
      <c r="C61" s="212"/>
      <c r="D61" s="212"/>
      <c r="E61" s="212"/>
      <c r="F61" s="212"/>
      <c r="G61" s="212"/>
      <c r="H61" s="212"/>
      <c r="I61" s="212"/>
    </row>
    <row r="62" spans="1:11" x14ac:dyDescent="0.25">
      <c r="A62" s="212"/>
      <c r="B62" s="212"/>
      <c r="C62" s="212"/>
      <c r="D62" s="212"/>
      <c r="E62" s="212"/>
      <c r="F62" s="212"/>
      <c r="G62" s="212"/>
      <c r="H62" s="212"/>
      <c r="I62" s="212"/>
    </row>
    <row r="63" spans="1:11" x14ac:dyDescent="0.25">
      <c r="A63" s="212"/>
      <c r="B63" s="212"/>
      <c r="C63" s="212"/>
      <c r="D63" s="212"/>
      <c r="E63" s="212"/>
      <c r="F63" s="212"/>
      <c r="G63" s="212"/>
      <c r="H63" s="212"/>
      <c r="I63" s="212"/>
    </row>
    <row r="64" spans="1:11" x14ac:dyDescent="0.25">
      <c r="A64" s="212"/>
      <c r="B64" s="212"/>
      <c r="C64" s="212"/>
      <c r="D64" s="212"/>
      <c r="E64" s="212"/>
      <c r="F64" s="212"/>
      <c r="G64" s="212"/>
      <c r="H64" s="212"/>
      <c r="I64" s="212"/>
    </row>
    <row r="65" spans="1:9" x14ac:dyDescent="0.25">
      <c r="A65" s="212"/>
      <c r="B65" s="212"/>
      <c r="C65" s="212"/>
      <c r="D65" s="212"/>
      <c r="E65" s="212"/>
      <c r="F65" s="212"/>
      <c r="G65" s="212"/>
      <c r="H65" s="212"/>
      <c r="I65" s="212"/>
    </row>
    <row r="66" spans="1:9" x14ac:dyDescent="0.25">
      <c r="A66" s="212"/>
      <c r="B66" s="212"/>
      <c r="C66" s="212"/>
      <c r="D66" s="212"/>
      <c r="E66" s="212"/>
      <c r="F66" s="212"/>
      <c r="G66" s="212"/>
      <c r="H66" s="212"/>
      <c r="I66" s="212"/>
    </row>
    <row r="67" spans="1:9" x14ac:dyDescent="0.25">
      <c r="A67" s="212"/>
      <c r="B67" s="212"/>
      <c r="C67" s="212"/>
      <c r="D67" s="212"/>
      <c r="E67" s="212"/>
      <c r="F67" s="212"/>
      <c r="G67" s="212"/>
      <c r="H67" s="212"/>
      <c r="I67" s="212"/>
    </row>
    <row r="68" spans="1:9" x14ac:dyDescent="0.25">
      <c r="A68" s="212"/>
      <c r="B68" s="212"/>
      <c r="C68" s="212"/>
      <c r="D68" s="212"/>
      <c r="E68" s="212"/>
      <c r="F68" s="212"/>
      <c r="G68" s="212"/>
      <c r="H68" s="212"/>
      <c r="I68" s="212"/>
    </row>
    <row r="69" spans="1:9" x14ac:dyDescent="0.25">
      <c r="A69" s="212"/>
      <c r="B69" s="212"/>
      <c r="C69" s="212"/>
      <c r="D69" s="212"/>
      <c r="E69" s="212"/>
      <c r="F69" s="212"/>
      <c r="G69" s="212"/>
      <c r="H69" s="212"/>
      <c r="I69" s="212"/>
    </row>
    <row r="70" spans="1:9" x14ac:dyDescent="0.25">
      <c r="A70" s="212"/>
      <c r="B70" s="212"/>
      <c r="C70" s="212"/>
      <c r="D70" s="212"/>
      <c r="E70" s="212"/>
      <c r="F70" s="212"/>
      <c r="G70" s="212"/>
      <c r="H70" s="212"/>
      <c r="I70" s="212"/>
    </row>
    <row r="71" spans="1:9" x14ac:dyDescent="0.25">
      <c r="A71" s="212"/>
      <c r="B71" s="212"/>
      <c r="C71" s="212"/>
      <c r="D71" s="212"/>
      <c r="E71" s="212"/>
      <c r="F71" s="212"/>
      <c r="G71" s="212"/>
      <c r="H71" s="212"/>
      <c r="I71" s="212"/>
    </row>
    <row r="72" spans="1:9" x14ac:dyDescent="0.25">
      <c r="A72" s="212"/>
      <c r="B72" s="212"/>
      <c r="C72" s="212"/>
      <c r="D72" s="212"/>
      <c r="E72" s="212"/>
      <c r="F72" s="212"/>
      <c r="G72" s="212"/>
      <c r="H72" s="212"/>
      <c r="I72" s="212"/>
    </row>
    <row r="73" spans="1:9" x14ac:dyDescent="0.25">
      <c r="A73" s="212"/>
      <c r="B73" s="212"/>
      <c r="C73" s="212"/>
      <c r="D73" s="212"/>
      <c r="E73" s="212"/>
      <c r="F73" s="212"/>
      <c r="G73" s="212"/>
      <c r="H73" s="212"/>
      <c r="I73" s="212"/>
    </row>
    <row r="74" spans="1:9" x14ac:dyDescent="0.25">
      <c r="A74" s="212"/>
      <c r="B74" s="212"/>
      <c r="C74" s="212"/>
      <c r="D74" s="212"/>
      <c r="E74" s="212"/>
      <c r="F74" s="212"/>
      <c r="G74" s="212"/>
      <c r="H74" s="212"/>
      <c r="I74" s="212"/>
    </row>
    <row r="75" spans="1:9" x14ac:dyDescent="0.25">
      <c r="A75" s="212"/>
      <c r="B75" s="212"/>
      <c r="C75" s="212"/>
      <c r="D75" s="212"/>
      <c r="E75" s="212"/>
      <c r="F75" s="212"/>
      <c r="G75" s="212"/>
      <c r="H75" s="212"/>
      <c r="I75" s="212"/>
    </row>
    <row r="76" spans="1:9" x14ac:dyDescent="0.25">
      <c r="A76" s="212"/>
      <c r="B76" s="212"/>
      <c r="C76" s="212"/>
      <c r="D76" s="212"/>
      <c r="E76" s="212"/>
      <c r="F76" s="212"/>
      <c r="G76" s="212"/>
      <c r="H76" s="212"/>
      <c r="I76" s="212"/>
    </row>
    <row r="77" spans="1:9" x14ac:dyDescent="0.25">
      <c r="A77" s="212"/>
      <c r="B77" s="212"/>
      <c r="C77" s="212"/>
      <c r="D77" s="212"/>
      <c r="E77" s="212"/>
      <c r="F77" s="212"/>
      <c r="G77" s="212"/>
      <c r="H77" s="212"/>
      <c r="I77" s="212"/>
    </row>
    <row r="78" spans="1:9" x14ac:dyDescent="0.25">
      <c r="A78" s="212"/>
      <c r="B78" s="212"/>
      <c r="C78" s="212"/>
      <c r="D78" s="212"/>
      <c r="E78" s="212"/>
      <c r="F78" s="212"/>
      <c r="G78" s="212"/>
      <c r="H78" s="212"/>
      <c r="I78" s="212"/>
    </row>
    <row r="79" spans="1:9" x14ac:dyDescent="0.25">
      <c r="A79" s="212"/>
      <c r="B79" s="212"/>
      <c r="C79" s="212"/>
      <c r="D79" s="212"/>
      <c r="E79" s="212"/>
      <c r="F79" s="212"/>
      <c r="G79" s="212"/>
      <c r="H79" s="212"/>
      <c r="I79" s="212"/>
    </row>
    <row r="80" spans="1:9" x14ac:dyDescent="0.25">
      <c r="A80" s="212"/>
      <c r="B80" s="212"/>
      <c r="C80" s="212"/>
      <c r="D80" s="212"/>
      <c r="E80" s="212"/>
      <c r="F80" s="212"/>
      <c r="G80" s="212"/>
      <c r="H80" s="212"/>
      <c r="I80" s="212"/>
    </row>
    <row r="81" spans="1:9" x14ac:dyDescent="0.25">
      <c r="A81" s="212"/>
      <c r="B81" s="212"/>
      <c r="C81" s="212"/>
      <c r="D81" s="212"/>
      <c r="E81" s="212"/>
      <c r="F81" s="212"/>
      <c r="G81" s="212"/>
      <c r="H81" s="212"/>
      <c r="I81" s="212"/>
    </row>
    <row r="82" spans="1:9" x14ac:dyDescent="0.25">
      <c r="A82" s="212"/>
      <c r="B82" s="212"/>
      <c r="C82" s="212"/>
      <c r="D82" s="212"/>
      <c r="E82" s="212"/>
      <c r="F82" s="212"/>
      <c r="G82" s="212"/>
      <c r="H82" s="212"/>
      <c r="I82" s="212"/>
    </row>
    <row r="83" spans="1:9" x14ac:dyDescent="0.25">
      <c r="A83" s="212"/>
      <c r="B83" s="212"/>
      <c r="C83" s="212"/>
      <c r="D83" s="212"/>
      <c r="E83" s="212"/>
      <c r="F83" s="212"/>
      <c r="G83" s="212"/>
      <c r="H83" s="212"/>
      <c r="I83" s="212"/>
    </row>
    <row r="84" spans="1:9" x14ac:dyDescent="0.25">
      <c r="A84" s="212"/>
      <c r="B84" s="212"/>
      <c r="C84" s="212"/>
      <c r="D84" s="212"/>
      <c r="E84" s="212"/>
      <c r="F84" s="212"/>
      <c r="G84" s="212"/>
      <c r="H84" s="212"/>
      <c r="I84" s="212"/>
    </row>
    <row r="85" spans="1:9" x14ac:dyDescent="0.25">
      <c r="A85" s="212"/>
      <c r="B85" s="212"/>
      <c r="C85" s="212"/>
      <c r="D85" s="212"/>
      <c r="E85" s="212"/>
      <c r="F85" s="212"/>
      <c r="G85" s="212"/>
      <c r="H85" s="212"/>
      <c r="I85" s="212"/>
    </row>
    <row r="86" spans="1:9" x14ac:dyDescent="0.25">
      <c r="A86" s="212"/>
      <c r="B86" s="212"/>
      <c r="C86" s="212"/>
      <c r="D86" s="212"/>
      <c r="E86" s="212"/>
      <c r="F86" s="212"/>
      <c r="G86" s="212"/>
      <c r="H86" s="212"/>
      <c r="I86" s="212"/>
    </row>
    <row r="87" spans="1:9" x14ac:dyDescent="0.25">
      <c r="A87" s="212"/>
      <c r="B87" s="212"/>
      <c r="C87" s="212"/>
      <c r="D87" s="212"/>
      <c r="E87" s="212"/>
      <c r="F87" s="212"/>
      <c r="G87" s="212"/>
      <c r="H87" s="212"/>
      <c r="I87" s="212"/>
    </row>
    <row r="88" spans="1:9" x14ac:dyDescent="0.25">
      <c r="A88" s="212"/>
      <c r="B88" s="212"/>
      <c r="C88" s="212"/>
      <c r="D88" s="212"/>
      <c r="E88" s="212"/>
      <c r="F88" s="212"/>
      <c r="G88" s="212"/>
      <c r="H88" s="212"/>
      <c r="I88" s="212"/>
    </row>
    <row r="89" spans="1:9" x14ac:dyDescent="0.25">
      <c r="A89" s="212"/>
      <c r="B89" s="212"/>
      <c r="C89" s="212"/>
      <c r="D89" s="212"/>
      <c r="E89" s="212"/>
      <c r="F89" s="212"/>
      <c r="G89" s="212"/>
      <c r="H89" s="212"/>
      <c r="I89" s="212"/>
    </row>
    <row r="90" spans="1:9" x14ac:dyDescent="0.25">
      <c r="A90" s="212"/>
      <c r="B90" s="212"/>
      <c r="C90" s="212"/>
      <c r="D90" s="212"/>
      <c r="E90" s="212"/>
      <c r="F90" s="212"/>
      <c r="G90" s="212"/>
      <c r="H90" s="212"/>
      <c r="I90" s="212"/>
    </row>
    <row r="91" spans="1:9" x14ac:dyDescent="0.25">
      <c r="A91" s="212"/>
      <c r="B91" s="212"/>
      <c r="C91" s="212"/>
      <c r="D91" s="212"/>
      <c r="E91" s="212"/>
      <c r="F91" s="212"/>
      <c r="G91" s="212"/>
      <c r="H91" s="212"/>
      <c r="I91" s="212"/>
    </row>
    <row r="92" spans="1:9" x14ac:dyDescent="0.25">
      <c r="A92" s="212"/>
      <c r="B92" s="212"/>
      <c r="C92" s="212"/>
      <c r="D92" s="212"/>
      <c r="E92" s="212"/>
      <c r="F92" s="212"/>
      <c r="G92" s="212"/>
      <c r="H92" s="212"/>
      <c r="I92" s="212"/>
    </row>
  </sheetData>
  <mergeCells count="30">
    <mergeCell ref="A24:I24"/>
    <mergeCell ref="A25:I25"/>
    <mergeCell ref="E28:H28"/>
    <mergeCell ref="A17:I17"/>
    <mergeCell ref="A19:I19"/>
    <mergeCell ref="A20:I20"/>
    <mergeCell ref="A21:I21"/>
    <mergeCell ref="A23:I23"/>
    <mergeCell ref="F1:I1"/>
    <mergeCell ref="E2:I2"/>
    <mergeCell ref="E3:I3"/>
    <mergeCell ref="E4:I4"/>
    <mergeCell ref="E6:I6"/>
    <mergeCell ref="F7:I7"/>
    <mergeCell ref="H9:I9"/>
    <mergeCell ref="H10:I10"/>
    <mergeCell ref="G12:H12"/>
    <mergeCell ref="A16:I16"/>
    <mergeCell ref="E33:H33"/>
    <mergeCell ref="D34:H36"/>
    <mergeCell ref="I34:I36"/>
    <mergeCell ref="A38:I38"/>
    <mergeCell ref="A41:I41"/>
    <mergeCell ref="A56:I56"/>
    <mergeCell ref="A61:I92"/>
    <mergeCell ref="A42:I42"/>
    <mergeCell ref="A46:I46"/>
    <mergeCell ref="A47:I47"/>
    <mergeCell ref="A52:I52"/>
    <mergeCell ref="A55:I55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K24" sqref="K24"/>
    </sheetView>
  </sheetViews>
  <sheetFormatPr defaultColWidth="8.85546875" defaultRowHeight="15" x14ac:dyDescent="0.25"/>
  <cols>
    <col min="1" max="1" width="32.5703125" style="1" customWidth="1"/>
    <col min="2" max="2" width="19.42578125" style="1" customWidth="1"/>
    <col min="3" max="4" width="17.42578125" style="1" customWidth="1"/>
    <col min="5" max="5" width="12.7109375" style="1" hidden="1" customWidth="1"/>
    <col min="6" max="16384" width="8.85546875" style="1"/>
  </cols>
  <sheetData>
    <row r="1" spans="1:4" ht="19.149999999999999" customHeight="1" x14ac:dyDescent="0.25">
      <c r="A1" s="230" t="s">
        <v>0</v>
      </c>
      <c r="B1" s="230"/>
      <c r="C1" s="230"/>
      <c r="D1" s="230"/>
    </row>
    <row r="2" spans="1:4" ht="192.75" customHeight="1" x14ac:dyDescent="0.25">
      <c r="A2" s="233" t="s">
        <v>307</v>
      </c>
      <c r="B2" s="233"/>
      <c r="C2" s="233"/>
      <c r="D2" s="233"/>
    </row>
    <row r="3" spans="1:4" ht="238.5" customHeight="1" x14ac:dyDescent="0.25">
      <c r="A3" s="233" t="s">
        <v>306</v>
      </c>
      <c r="B3" s="233"/>
      <c r="C3" s="233"/>
      <c r="D3" s="233"/>
    </row>
    <row r="4" spans="1:4" ht="72.75" customHeight="1" x14ac:dyDescent="0.25">
      <c r="A4" s="232" t="s">
        <v>308</v>
      </c>
      <c r="B4" s="232"/>
      <c r="C4" s="232"/>
      <c r="D4" s="232"/>
    </row>
    <row r="5" spans="1:4" ht="38.25" customHeight="1" x14ac:dyDescent="0.25">
      <c r="A5" s="231" t="s">
        <v>18</v>
      </c>
      <c r="B5" s="231"/>
      <c r="C5" s="231"/>
      <c r="D5" s="231"/>
    </row>
    <row r="6" spans="1:4" ht="15" customHeight="1" x14ac:dyDescent="0.25">
      <c r="A6" s="234" t="s">
        <v>1</v>
      </c>
      <c r="B6" s="235"/>
      <c r="C6" s="235"/>
      <c r="D6" s="12" t="s">
        <v>3</v>
      </c>
    </row>
    <row r="7" spans="1:4" ht="42" customHeight="1" x14ac:dyDescent="0.25">
      <c r="A7" s="236" t="s">
        <v>20</v>
      </c>
      <c r="B7" s="237"/>
      <c r="C7" s="238"/>
      <c r="D7" s="228">
        <v>13315586.4</v>
      </c>
    </row>
    <row r="8" spans="1:4" ht="18" customHeight="1" x14ac:dyDescent="0.25">
      <c r="A8" s="9" t="s">
        <v>2</v>
      </c>
      <c r="B8" s="10"/>
      <c r="C8" s="11"/>
      <c r="D8" s="229"/>
    </row>
    <row r="9" spans="1:4" ht="51.75" customHeight="1" x14ac:dyDescent="0.25">
      <c r="A9" s="236" t="s">
        <v>21</v>
      </c>
      <c r="B9" s="237"/>
      <c r="C9" s="238"/>
      <c r="D9" s="56">
        <v>13315586.4</v>
      </c>
    </row>
    <row r="10" spans="1:4" ht="61.5" customHeight="1" x14ac:dyDescent="0.25">
      <c r="A10" s="236" t="s">
        <v>22</v>
      </c>
      <c r="B10" s="237"/>
      <c r="C10" s="238"/>
      <c r="D10" s="56">
        <v>0</v>
      </c>
    </row>
    <row r="11" spans="1:4" ht="57.75" customHeight="1" x14ac:dyDescent="0.25">
      <c r="A11" s="236" t="s">
        <v>23</v>
      </c>
      <c r="B11" s="237"/>
      <c r="C11" s="238"/>
      <c r="D11" s="150">
        <v>0</v>
      </c>
    </row>
    <row r="13" spans="1:4" ht="30" customHeight="1" x14ac:dyDescent="0.25">
      <c r="A13" s="231" t="s">
        <v>26</v>
      </c>
      <c r="B13" s="231"/>
      <c r="C13" s="231"/>
      <c r="D13" s="231"/>
    </row>
    <row r="14" spans="1:4" x14ac:dyDescent="0.25">
      <c r="A14" s="234" t="s">
        <v>1</v>
      </c>
      <c r="B14" s="235"/>
      <c r="C14" s="235"/>
      <c r="D14" s="12" t="s">
        <v>3</v>
      </c>
    </row>
    <row r="15" spans="1:4" ht="36.75" customHeight="1" x14ac:dyDescent="0.25">
      <c r="A15" s="236" t="s">
        <v>24</v>
      </c>
      <c r="B15" s="237"/>
      <c r="C15" s="238"/>
      <c r="D15" s="228">
        <v>5695067.0099999998</v>
      </c>
    </row>
    <row r="16" spans="1:4" ht="15.75" x14ac:dyDescent="0.25">
      <c r="A16" s="9" t="s">
        <v>2</v>
      </c>
      <c r="B16" s="10"/>
      <c r="C16" s="11"/>
      <c r="D16" s="229"/>
    </row>
    <row r="17" spans="1:5" ht="15" customHeight="1" x14ac:dyDescent="0.25">
      <c r="A17" s="236" t="s">
        <v>25</v>
      </c>
      <c r="B17" s="237"/>
      <c r="C17" s="238"/>
      <c r="D17" s="56">
        <v>2687236.28</v>
      </c>
    </row>
    <row r="19" spans="1:5" x14ac:dyDescent="0.25">
      <c r="A19" s="241" t="s">
        <v>19</v>
      </c>
      <c r="B19" s="241"/>
      <c r="C19" s="241"/>
      <c r="D19" s="241"/>
      <c r="E19" s="241"/>
    </row>
    <row r="20" spans="1:5" x14ac:dyDescent="0.25">
      <c r="A20" s="242" t="s">
        <v>507</v>
      </c>
      <c r="B20" s="242"/>
      <c r="C20" s="242"/>
      <c r="D20" s="242"/>
      <c r="E20" s="242"/>
    </row>
    <row r="21" spans="1:5" ht="15.75" customHeight="1" x14ac:dyDescent="0.25">
      <c r="A21" s="243" t="s">
        <v>1</v>
      </c>
      <c r="B21" s="244"/>
      <c r="C21" s="245"/>
      <c r="D21" s="55" t="s">
        <v>27</v>
      </c>
    </row>
    <row r="22" spans="1:5" x14ac:dyDescent="0.25">
      <c r="A22" s="246" t="s">
        <v>39</v>
      </c>
      <c r="B22" s="247"/>
      <c r="C22" s="248"/>
      <c r="D22" s="57">
        <v>29205363.309999999</v>
      </c>
    </row>
    <row r="23" spans="1:5" ht="36.75" customHeight="1" x14ac:dyDescent="0.25">
      <c r="A23" s="13" t="s">
        <v>28</v>
      </c>
      <c r="B23" s="14"/>
      <c r="C23" s="14"/>
      <c r="D23" s="58">
        <v>13315586.4</v>
      </c>
    </row>
    <row r="24" spans="1:5" ht="35.25" customHeight="1" x14ac:dyDescent="0.25">
      <c r="A24" s="13" t="s">
        <v>29</v>
      </c>
      <c r="B24" s="14"/>
      <c r="C24" s="14"/>
      <c r="D24" s="59">
        <v>2517157.4</v>
      </c>
    </row>
    <row r="25" spans="1:5" ht="21.75" customHeight="1" x14ac:dyDescent="0.25">
      <c r="A25" s="239" t="s">
        <v>30</v>
      </c>
      <c r="B25" s="240"/>
      <c r="C25" s="14"/>
      <c r="D25" s="60">
        <v>2687236.28</v>
      </c>
    </row>
    <row r="26" spans="1:5" ht="40.5" customHeight="1" x14ac:dyDescent="0.25">
      <c r="A26" s="13" t="s">
        <v>29</v>
      </c>
      <c r="B26" s="14"/>
      <c r="C26" s="14"/>
      <c r="D26" s="151">
        <v>268455.96000000002</v>
      </c>
    </row>
    <row r="27" spans="1:5" x14ac:dyDescent="0.25">
      <c r="A27" s="249" t="s">
        <v>38</v>
      </c>
      <c r="B27" s="250"/>
      <c r="C27" s="251"/>
      <c r="D27" s="57">
        <v>-12575791.23</v>
      </c>
    </row>
    <row r="28" spans="1:5" ht="32.25" customHeight="1" x14ac:dyDescent="0.25">
      <c r="A28" s="239" t="s">
        <v>31</v>
      </c>
      <c r="B28" s="240"/>
      <c r="C28" s="14"/>
      <c r="D28" s="58"/>
      <c r="E28" s="35"/>
    </row>
    <row r="29" spans="1:5" ht="37.5" customHeight="1" x14ac:dyDescent="0.25">
      <c r="A29" s="239" t="s">
        <v>32</v>
      </c>
      <c r="B29" s="240"/>
      <c r="C29" s="14"/>
      <c r="D29" s="61"/>
      <c r="E29" s="35"/>
    </row>
    <row r="30" spans="1:5" ht="36" customHeight="1" x14ac:dyDescent="0.25">
      <c r="A30" s="240" t="s">
        <v>33</v>
      </c>
      <c r="B30" s="240"/>
      <c r="C30" s="252"/>
      <c r="D30" s="61"/>
      <c r="E30" s="35"/>
    </row>
    <row r="31" spans="1:5" ht="27" customHeight="1" x14ac:dyDescent="0.25">
      <c r="A31" s="13" t="s">
        <v>34</v>
      </c>
      <c r="B31" s="14"/>
      <c r="C31" s="14"/>
      <c r="D31" s="61"/>
      <c r="E31" s="35"/>
    </row>
    <row r="32" spans="1:5" ht="21.75" customHeight="1" x14ac:dyDescent="0.25">
      <c r="A32" s="239" t="s">
        <v>35</v>
      </c>
      <c r="B32" s="240"/>
      <c r="C32" s="14"/>
      <c r="D32" s="61"/>
    </row>
    <row r="33" spans="1:5" ht="21.75" customHeight="1" x14ac:dyDescent="0.25">
      <c r="A33" s="239" t="s">
        <v>36</v>
      </c>
      <c r="B33" s="240"/>
      <c r="C33" s="14"/>
      <c r="D33" s="61">
        <v>3989.63</v>
      </c>
      <c r="E33" s="35"/>
    </row>
    <row r="34" spans="1:5" x14ac:dyDescent="0.25">
      <c r="A34" s="15" t="s">
        <v>37</v>
      </c>
      <c r="B34" s="16"/>
      <c r="C34" s="16"/>
      <c r="D34" s="57">
        <v>1666885.39</v>
      </c>
      <c r="E34" s="35"/>
    </row>
    <row r="35" spans="1:5" ht="33" customHeight="1" x14ac:dyDescent="0.25">
      <c r="A35" s="13" t="s">
        <v>40</v>
      </c>
      <c r="B35" s="14"/>
      <c r="C35" s="14"/>
      <c r="D35" s="61"/>
      <c r="E35" s="35"/>
    </row>
    <row r="36" spans="1:5" ht="24.75" customHeight="1" x14ac:dyDescent="0.25">
      <c r="A36" s="13" t="s">
        <v>41</v>
      </c>
      <c r="B36" s="14"/>
      <c r="C36" s="14"/>
      <c r="D36" s="61">
        <v>1666885.39</v>
      </c>
      <c r="E36" s="35"/>
    </row>
    <row r="37" spans="1:5" ht="32.25" customHeight="1" x14ac:dyDescent="0.25">
      <c r="A37" s="239" t="s">
        <v>42</v>
      </c>
      <c r="B37" s="240"/>
      <c r="C37" s="14"/>
      <c r="D37" s="61">
        <v>601246.02</v>
      </c>
    </row>
  </sheetData>
  <mergeCells count="28">
    <mergeCell ref="D15:D16"/>
    <mergeCell ref="A17:C17"/>
    <mergeCell ref="A13:D13"/>
    <mergeCell ref="A37:B37"/>
    <mergeCell ref="A32:B32"/>
    <mergeCell ref="A33:B33"/>
    <mergeCell ref="A19:E19"/>
    <mergeCell ref="A20:E20"/>
    <mergeCell ref="A21:C21"/>
    <mergeCell ref="A22:C22"/>
    <mergeCell ref="A27:C27"/>
    <mergeCell ref="A29:B29"/>
    <mergeCell ref="A30:C30"/>
    <mergeCell ref="A25:B25"/>
    <mergeCell ref="A28:B28"/>
    <mergeCell ref="A9:C9"/>
    <mergeCell ref="A10:C10"/>
    <mergeCell ref="A11:C11"/>
    <mergeCell ref="A14:C14"/>
    <mergeCell ref="A15:C15"/>
    <mergeCell ref="D7:D8"/>
    <mergeCell ref="A1:D1"/>
    <mergeCell ref="A5:D5"/>
    <mergeCell ref="A4:D4"/>
    <mergeCell ref="A2:D2"/>
    <mergeCell ref="A3:D3"/>
    <mergeCell ref="A6:C6"/>
    <mergeCell ref="A7:C7"/>
  </mergeCells>
  <pageMargins left="0.70866141732283472" right="0.39370078740157483" top="0.35433070866141736" bottom="0.35433070866141736" header="0.11811023622047245" footer="0.11811023622047245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opLeftCell="A76" zoomScaleNormal="100" workbookViewId="0">
      <selection activeCell="C3" sqref="C3:C6"/>
    </sheetView>
  </sheetViews>
  <sheetFormatPr defaultColWidth="8.85546875" defaultRowHeight="15" x14ac:dyDescent="0.25"/>
  <cols>
    <col min="1" max="1" width="32.85546875" style="1" customWidth="1"/>
    <col min="2" max="2" width="6.85546875" style="1" customWidth="1"/>
    <col min="3" max="3" width="24.140625" style="1" customWidth="1"/>
    <col min="4" max="4" width="14.42578125" style="1" customWidth="1"/>
    <col min="5" max="5" width="12" style="1" customWidth="1"/>
    <col min="6" max="6" width="11.85546875" style="1" customWidth="1"/>
    <col min="7" max="7" width="15.140625" style="1" customWidth="1"/>
    <col min="8" max="8" width="13.140625" style="1" customWidth="1"/>
    <col min="9" max="9" width="12.28515625" style="1" customWidth="1"/>
    <col min="10" max="10" width="11.85546875" style="1" customWidth="1"/>
    <col min="11" max="11" width="9.5703125" style="1" customWidth="1"/>
    <col min="12" max="12" width="12" style="1" customWidth="1"/>
    <col min="13" max="16384" width="8.85546875" style="1"/>
  </cols>
  <sheetData>
    <row r="1" spans="1:12" s="2" customFormat="1" ht="25.5" customHeight="1" x14ac:dyDescent="0.25">
      <c r="A1" s="275" t="s">
        <v>43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19.5" customHeight="1" x14ac:dyDescent="0.25">
      <c r="A2" s="280" t="s">
        <v>492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21" customHeight="1" x14ac:dyDescent="0.25">
      <c r="A3" s="284" t="s">
        <v>1</v>
      </c>
      <c r="B3" s="284" t="s">
        <v>44</v>
      </c>
      <c r="C3" s="284" t="s">
        <v>45</v>
      </c>
      <c r="D3" s="281" t="s">
        <v>46</v>
      </c>
      <c r="E3" s="282"/>
      <c r="F3" s="282"/>
      <c r="G3" s="282"/>
      <c r="H3" s="282"/>
      <c r="I3" s="282"/>
      <c r="J3" s="282"/>
      <c r="K3" s="282"/>
      <c r="L3" s="283"/>
    </row>
    <row r="4" spans="1:12" ht="15.75" customHeight="1" x14ac:dyDescent="0.25">
      <c r="A4" s="285"/>
      <c r="B4" s="285"/>
      <c r="C4" s="285"/>
      <c r="D4" s="281" t="s">
        <v>2</v>
      </c>
      <c r="E4" s="282"/>
      <c r="F4" s="282"/>
      <c r="G4" s="282"/>
      <c r="H4" s="282"/>
      <c r="I4" s="282"/>
      <c r="J4" s="282"/>
      <c r="K4" s="282"/>
      <c r="L4" s="283"/>
    </row>
    <row r="5" spans="1:12" ht="84.75" customHeight="1" x14ac:dyDescent="0.25">
      <c r="A5" s="285"/>
      <c r="B5" s="285"/>
      <c r="C5" s="285"/>
      <c r="D5" s="284" t="s">
        <v>47</v>
      </c>
      <c r="E5" s="287" t="s">
        <v>48</v>
      </c>
      <c r="F5" s="288"/>
      <c r="G5" s="284" t="s">
        <v>49</v>
      </c>
      <c r="H5" s="284" t="s">
        <v>50</v>
      </c>
      <c r="I5" s="284" t="s">
        <v>51</v>
      </c>
      <c r="J5" s="281" t="s">
        <v>52</v>
      </c>
      <c r="K5" s="282"/>
      <c r="L5" s="283"/>
    </row>
    <row r="6" spans="1:12" ht="30" customHeight="1" x14ac:dyDescent="0.25">
      <c r="A6" s="286"/>
      <c r="B6" s="286"/>
      <c r="C6" s="286"/>
      <c r="D6" s="286"/>
      <c r="E6" s="289"/>
      <c r="F6" s="290"/>
      <c r="G6" s="286"/>
      <c r="H6" s="286"/>
      <c r="I6" s="286"/>
      <c r="J6" s="281" t="s">
        <v>47</v>
      </c>
      <c r="K6" s="283"/>
      <c r="L6" s="108" t="s">
        <v>53</v>
      </c>
    </row>
    <row r="7" spans="1:12" ht="15.75" customHeight="1" x14ac:dyDescent="0.25">
      <c r="A7" s="62">
        <v>1</v>
      </c>
      <c r="B7" s="62">
        <v>2</v>
      </c>
      <c r="C7" s="62">
        <v>3</v>
      </c>
      <c r="D7" s="62">
        <v>4</v>
      </c>
      <c r="E7" s="267">
        <v>5</v>
      </c>
      <c r="F7" s="268"/>
      <c r="G7" s="62">
        <v>6</v>
      </c>
      <c r="H7" s="62">
        <v>7</v>
      </c>
      <c r="I7" s="62">
        <v>8</v>
      </c>
      <c r="J7" s="267">
        <v>9</v>
      </c>
      <c r="K7" s="268"/>
      <c r="L7" s="62">
        <v>10</v>
      </c>
    </row>
    <row r="8" spans="1:12" ht="27.75" customHeight="1" x14ac:dyDescent="0.25">
      <c r="A8" s="63" t="s">
        <v>69</v>
      </c>
      <c r="B8" s="64" t="s">
        <v>55</v>
      </c>
      <c r="C8" s="62" t="s">
        <v>60</v>
      </c>
      <c r="D8" s="67">
        <f>D9+D11+D17+D18+D21+D22+D23</f>
        <v>16333584.889999999</v>
      </c>
      <c r="E8" s="267" t="s">
        <v>60</v>
      </c>
      <c r="F8" s="268"/>
      <c r="G8" s="62" t="s">
        <v>60</v>
      </c>
      <c r="H8" s="62" t="s">
        <v>60</v>
      </c>
      <c r="I8" s="62" t="s">
        <v>60</v>
      </c>
      <c r="J8" s="263">
        <f>SUM(J9+J11+J17+J18+J22+J23)</f>
        <v>34214.76</v>
      </c>
      <c r="K8" s="264"/>
      <c r="L8" s="62" t="s">
        <v>60</v>
      </c>
    </row>
    <row r="9" spans="1:12" ht="25.5" customHeight="1" x14ac:dyDescent="0.25">
      <c r="A9" s="63" t="s">
        <v>54</v>
      </c>
      <c r="B9" s="64" t="s">
        <v>56</v>
      </c>
      <c r="C9" s="64"/>
      <c r="D9" s="62"/>
      <c r="E9" s="253"/>
      <c r="F9" s="254"/>
      <c r="G9" s="62"/>
      <c r="H9" s="62"/>
      <c r="I9" s="62"/>
      <c r="J9" s="259"/>
      <c r="K9" s="260"/>
      <c r="L9" s="62"/>
    </row>
    <row r="10" spans="1:12" x14ac:dyDescent="0.25">
      <c r="A10" s="63"/>
      <c r="B10" s="64"/>
      <c r="C10" s="64"/>
      <c r="D10" s="62"/>
      <c r="E10" s="253"/>
      <c r="F10" s="254"/>
      <c r="G10" s="62"/>
      <c r="H10" s="62"/>
      <c r="I10" s="62"/>
      <c r="J10" s="259"/>
      <c r="K10" s="260"/>
      <c r="L10" s="62"/>
    </row>
    <row r="11" spans="1:12" ht="22.5" customHeight="1" x14ac:dyDescent="0.25">
      <c r="A11" s="63" t="s">
        <v>57</v>
      </c>
      <c r="B11" s="64" t="s">
        <v>58</v>
      </c>
      <c r="C11" s="64" t="s">
        <v>309</v>
      </c>
      <c r="D11" s="68">
        <f>E11+J11</f>
        <v>16333584.889999999</v>
      </c>
      <c r="E11" s="253">
        <f>SUM(E12:F18)</f>
        <v>16299370.129999999</v>
      </c>
      <c r="F11" s="254"/>
      <c r="G11" s="62" t="s">
        <v>60</v>
      </c>
      <c r="H11" s="62" t="s">
        <v>60</v>
      </c>
      <c r="I11" s="62"/>
      <c r="J11" s="263">
        <v>34214.76</v>
      </c>
      <c r="K11" s="264"/>
      <c r="L11" s="65">
        <v>0</v>
      </c>
    </row>
    <row r="12" spans="1:12" ht="30" x14ac:dyDescent="0.25">
      <c r="A12" s="63" t="s">
        <v>312</v>
      </c>
      <c r="B12" s="64"/>
      <c r="C12" s="64"/>
      <c r="D12" s="115"/>
      <c r="E12" s="253">
        <v>2035564.13</v>
      </c>
      <c r="F12" s="254"/>
      <c r="G12" s="62"/>
      <c r="H12" s="62"/>
      <c r="I12" s="62"/>
      <c r="J12" s="261"/>
      <c r="K12" s="262"/>
      <c r="L12" s="62"/>
    </row>
    <row r="13" spans="1:12" ht="30" hidden="1" x14ac:dyDescent="0.25">
      <c r="A13" s="63" t="s">
        <v>383</v>
      </c>
      <c r="B13" s="64"/>
      <c r="C13" s="64"/>
      <c r="D13" s="115"/>
      <c r="E13" s="253"/>
      <c r="F13" s="254"/>
      <c r="G13" s="62"/>
      <c r="H13" s="62"/>
      <c r="I13" s="62"/>
      <c r="J13" s="154"/>
      <c r="K13" s="155"/>
      <c r="L13" s="62"/>
    </row>
    <row r="14" spans="1:12" ht="30" hidden="1" x14ac:dyDescent="0.25">
      <c r="A14" s="63" t="s">
        <v>384</v>
      </c>
      <c r="B14" s="64"/>
      <c r="C14" s="64"/>
      <c r="D14" s="115"/>
      <c r="E14" s="253"/>
      <c r="F14" s="254"/>
      <c r="G14" s="62"/>
      <c r="H14" s="62"/>
      <c r="I14" s="62"/>
      <c r="J14" s="154"/>
      <c r="K14" s="155"/>
      <c r="L14" s="62"/>
    </row>
    <row r="15" spans="1:12" ht="30" hidden="1" x14ac:dyDescent="0.25">
      <c r="A15" s="63" t="s">
        <v>419</v>
      </c>
      <c r="B15" s="64"/>
      <c r="C15" s="64"/>
      <c r="D15" s="115"/>
      <c r="E15" s="253"/>
      <c r="F15" s="254"/>
      <c r="G15" s="62"/>
      <c r="H15" s="62"/>
      <c r="I15" s="62"/>
      <c r="J15" s="172"/>
      <c r="K15" s="173"/>
      <c r="L15" s="62"/>
    </row>
    <row r="16" spans="1:12" ht="30" hidden="1" x14ac:dyDescent="0.25">
      <c r="A16" s="63" t="s">
        <v>420</v>
      </c>
      <c r="B16" s="64"/>
      <c r="C16" s="64"/>
      <c r="D16" s="115"/>
      <c r="E16" s="253"/>
      <c r="F16" s="254"/>
      <c r="G16" s="62"/>
      <c r="H16" s="62"/>
      <c r="I16" s="62"/>
      <c r="J16" s="172"/>
      <c r="K16" s="173"/>
      <c r="L16" s="62"/>
    </row>
    <row r="17" spans="1:12" ht="30" x14ac:dyDescent="0.25">
      <c r="A17" s="63" t="s">
        <v>314</v>
      </c>
      <c r="B17" s="64"/>
      <c r="C17" s="64"/>
      <c r="D17" s="62"/>
      <c r="E17" s="253">
        <v>1037500</v>
      </c>
      <c r="F17" s="254"/>
      <c r="G17" s="62" t="s">
        <v>60</v>
      </c>
      <c r="H17" s="62" t="s">
        <v>60</v>
      </c>
      <c r="I17" s="62" t="s">
        <v>60</v>
      </c>
      <c r="J17" s="261"/>
      <c r="K17" s="262"/>
      <c r="L17" s="62" t="s">
        <v>60</v>
      </c>
    </row>
    <row r="18" spans="1:12" ht="30" x14ac:dyDescent="0.25">
      <c r="A18" s="63" t="s">
        <v>313</v>
      </c>
      <c r="B18" s="64"/>
      <c r="C18" s="64"/>
      <c r="D18" s="62"/>
      <c r="E18" s="253">
        <v>13226306</v>
      </c>
      <c r="F18" s="254"/>
      <c r="G18" s="62" t="s">
        <v>60</v>
      </c>
      <c r="H18" s="62" t="s">
        <v>60</v>
      </c>
      <c r="I18" s="62" t="s">
        <v>60</v>
      </c>
      <c r="J18" s="261"/>
      <c r="K18" s="262"/>
      <c r="L18" s="62" t="s">
        <v>60</v>
      </c>
    </row>
    <row r="19" spans="1:12" ht="30" x14ac:dyDescent="0.25">
      <c r="A19" s="63" t="s">
        <v>348</v>
      </c>
      <c r="B19" s="64" t="s">
        <v>59</v>
      </c>
      <c r="C19" s="64"/>
      <c r="D19" s="62"/>
      <c r="E19" s="102"/>
      <c r="F19" s="113"/>
      <c r="G19" s="62"/>
      <c r="H19" s="62"/>
      <c r="I19" s="62"/>
      <c r="J19" s="104"/>
      <c r="K19" s="114"/>
      <c r="L19" s="62"/>
    </row>
    <row r="20" spans="1:12" ht="75" x14ac:dyDescent="0.25">
      <c r="A20" s="63" t="s">
        <v>349</v>
      </c>
      <c r="B20" s="64" t="s">
        <v>61</v>
      </c>
      <c r="C20" s="64"/>
      <c r="D20" s="62"/>
      <c r="E20" s="102"/>
      <c r="F20" s="113"/>
      <c r="G20" s="62"/>
      <c r="H20" s="62"/>
      <c r="I20" s="62"/>
      <c r="J20" s="104"/>
      <c r="K20" s="114"/>
      <c r="L20" s="62"/>
    </row>
    <row r="21" spans="1:12" ht="27" customHeight="1" x14ac:dyDescent="0.25">
      <c r="A21" s="63" t="s">
        <v>62</v>
      </c>
      <c r="B21" s="64" t="s">
        <v>63</v>
      </c>
      <c r="C21" s="66"/>
      <c r="D21" s="69"/>
      <c r="E21" s="257"/>
      <c r="F21" s="258"/>
      <c r="G21" s="62"/>
      <c r="H21" s="62"/>
      <c r="I21" s="62" t="s">
        <v>60</v>
      </c>
      <c r="J21" s="261" t="s">
        <v>60</v>
      </c>
      <c r="K21" s="262"/>
      <c r="L21" s="62" t="s">
        <v>60</v>
      </c>
    </row>
    <row r="22" spans="1:12" x14ac:dyDescent="0.25">
      <c r="A22" s="63" t="s">
        <v>64</v>
      </c>
      <c r="B22" s="64" t="s">
        <v>65</v>
      </c>
      <c r="C22" s="64"/>
      <c r="D22" s="62"/>
      <c r="E22" s="253"/>
      <c r="F22" s="254"/>
      <c r="G22" s="62" t="s">
        <v>60</v>
      </c>
      <c r="H22" s="62" t="s">
        <v>60</v>
      </c>
      <c r="I22" s="62" t="s">
        <v>60</v>
      </c>
      <c r="J22" s="261"/>
      <c r="K22" s="262"/>
      <c r="L22" s="62" t="s">
        <v>60</v>
      </c>
    </row>
    <row r="23" spans="1:12" ht="23.25" customHeight="1" x14ac:dyDescent="0.25">
      <c r="A23" s="63" t="s">
        <v>66</v>
      </c>
      <c r="B23" s="64" t="s">
        <v>67</v>
      </c>
      <c r="C23" s="64" t="s">
        <v>60</v>
      </c>
      <c r="D23" s="62"/>
      <c r="E23" s="253"/>
      <c r="F23" s="254"/>
      <c r="G23" s="62" t="s">
        <v>60</v>
      </c>
      <c r="H23" s="62" t="s">
        <v>60</v>
      </c>
      <c r="I23" s="62" t="s">
        <v>60</v>
      </c>
      <c r="J23" s="261"/>
      <c r="K23" s="262"/>
      <c r="L23" s="62" t="s">
        <v>60</v>
      </c>
    </row>
    <row r="24" spans="1:12" x14ac:dyDescent="0.25">
      <c r="A24" s="63"/>
      <c r="B24" s="64"/>
      <c r="C24" s="64"/>
      <c r="D24" s="62"/>
      <c r="E24" s="253"/>
      <c r="F24" s="254"/>
      <c r="G24" s="62"/>
      <c r="H24" s="62"/>
      <c r="I24" s="62"/>
      <c r="J24" s="261"/>
      <c r="K24" s="262"/>
      <c r="L24" s="62"/>
    </row>
    <row r="25" spans="1:12" ht="25.5" customHeight="1" x14ac:dyDescent="0.25">
      <c r="A25" s="63" t="s">
        <v>68</v>
      </c>
      <c r="B25" s="64" t="s">
        <v>70</v>
      </c>
      <c r="C25" s="64" t="s">
        <v>60</v>
      </c>
      <c r="D25" s="67">
        <f>E25+J25</f>
        <v>16333584.889999999</v>
      </c>
      <c r="E25" s="255">
        <f>E26+E39+E43</f>
        <v>16299370.129999999</v>
      </c>
      <c r="F25" s="256"/>
      <c r="G25" s="62"/>
      <c r="H25" s="62"/>
      <c r="I25" s="62"/>
      <c r="J25" s="263">
        <f>J26+J39+J43</f>
        <v>34214.759999999995</v>
      </c>
      <c r="K25" s="264"/>
      <c r="L25" s="62"/>
    </row>
    <row r="26" spans="1:12" ht="26.25" customHeight="1" x14ac:dyDescent="0.25">
      <c r="A26" s="63" t="s">
        <v>315</v>
      </c>
      <c r="B26" s="64" t="s">
        <v>71</v>
      </c>
      <c r="C26" s="66"/>
      <c r="D26" s="76">
        <f>E26+J26</f>
        <v>10532281.08</v>
      </c>
      <c r="E26" s="269">
        <f>E27+E30</f>
        <v>10532281.08</v>
      </c>
      <c r="F26" s="270"/>
      <c r="G26" s="62"/>
      <c r="H26" s="62"/>
      <c r="I26" s="62"/>
      <c r="J26" s="265">
        <f>J27+J28+J29</f>
        <v>0</v>
      </c>
      <c r="K26" s="266"/>
      <c r="L26" s="62"/>
    </row>
    <row r="27" spans="1:12" x14ac:dyDescent="0.25">
      <c r="A27" s="63" t="s">
        <v>316</v>
      </c>
      <c r="B27" s="64" t="s">
        <v>72</v>
      </c>
      <c r="C27" s="66"/>
      <c r="D27" s="76">
        <f t="shared" ref="D27:D32" si="0">E27+J27</f>
        <v>8089309.5499999998</v>
      </c>
      <c r="E27" s="257">
        <f>E28+E29</f>
        <v>8089309.5499999998</v>
      </c>
      <c r="F27" s="258"/>
      <c r="G27" s="62"/>
      <c r="H27" s="62"/>
      <c r="I27" s="62"/>
      <c r="J27" s="259"/>
      <c r="K27" s="260"/>
      <c r="L27" s="62"/>
    </row>
    <row r="28" spans="1:12" x14ac:dyDescent="0.25">
      <c r="A28" s="63"/>
      <c r="B28" s="64"/>
      <c r="C28" s="66" t="s">
        <v>318</v>
      </c>
      <c r="D28" s="76">
        <f t="shared" si="0"/>
        <v>426551.51</v>
      </c>
      <c r="E28" s="257">
        <v>426551.51</v>
      </c>
      <c r="F28" s="258"/>
      <c r="G28" s="62"/>
      <c r="H28" s="62"/>
      <c r="I28" s="62"/>
      <c r="J28" s="259"/>
      <c r="K28" s="260"/>
      <c r="L28" s="62"/>
    </row>
    <row r="29" spans="1:12" x14ac:dyDescent="0.25">
      <c r="A29" s="63"/>
      <c r="B29" s="64"/>
      <c r="C29" s="66" t="s">
        <v>443</v>
      </c>
      <c r="D29" s="76">
        <f t="shared" si="0"/>
        <v>7662758.04</v>
      </c>
      <c r="E29" s="257">
        <v>7662758.04</v>
      </c>
      <c r="F29" s="258"/>
      <c r="G29" s="62"/>
      <c r="H29" s="62"/>
      <c r="I29" s="62"/>
      <c r="J29" s="259"/>
      <c r="K29" s="260"/>
      <c r="L29" s="62"/>
    </row>
    <row r="30" spans="1:12" ht="27.75" customHeight="1" x14ac:dyDescent="0.25">
      <c r="A30" s="63" t="s">
        <v>317</v>
      </c>
      <c r="B30" s="64"/>
      <c r="C30" s="66"/>
      <c r="D30" s="76">
        <f t="shared" si="0"/>
        <v>2442971.5300000003</v>
      </c>
      <c r="E30" s="257">
        <f>E31+E32</f>
        <v>2442971.5300000003</v>
      </c>
      <c r="F30" s="258"/>
      <c r="G30" s="62"/>
      <c r="H30" s="62"/>
      <c r="I30" s="62"/>
      <c r="J30" s="105"/>
      <c r="K30" s="106"/>
      <c r="L30" s="62"/>
    </row>
    <row r="31" spans="1:12" x14ac:dyDescent="0.25">
      <c r="A31" s="63"/>
      <c r="B31" s="64"/>
      <c r="C31" s="66" t="s">
        <v>319</v>
      </c>
      <c r="D31" s="76">
        <f t="shared" si="0"/>
        <v>128818.6</v>
      </c>
      <c r="E31" s="257">
        <v>128818.6</v>
      </c>
      <c r="F31" s="258"/>
      <c r="G31" s="62"/>
      <c r="H31" s="62"/>
      <c r="I31" s="62"/>
      <c r="J31" s="105"/>
      <c r="K31" s="106"/>
      <c r="L31" s="62"/>
    </row>
    <row r="32" spans="1:12" x14ac:dyDescent="0.25">
      <c r="A32" s="63"/>
      <c r="B32" s="64"/>
      <c r="C32" s="66" t="s">
        <v>444</v>
      </c>
      <c r="D32" s="76">
        <f t="shared" si="0"/>
        <v>2314152.9300000002</v>
      </c>
      <c r="E32" s="257">
        <v>2314152.9300000002</v>
      </c>
      <c r="F32" s="258"/>
      <c r="G32" s="62"/>
      <c r="H32" s="62"/>
      <c r="I32" s="62"/>
      <c r="J32" s="105"/>
      <c r="K32" s="106"/>
      <c r="L32" s="62"/>
    </row>
    <row r="33" spans="1:12" ht="30" x14ac:dyDescent="0.25">
      <c r="A33" s="63" t="s">
        <v>320</v>
      </c>
      <c r="B33" s="64"/>
      <c r="C33" s="64"/>
      <c r="D33" s="108"/>
      <c r="E33" s="257"/>
      <c r="F33" s="258"/>
      <c r="G33" s="62"/>
      <c r="H33" s="62"/>
      <c r="I33" s="62"/>
      <c r="J33" s="261">
        <f>J35</f>
        <v>0</v>
      </c>
      <c r="K33" s="262"/>
      <c r="L33" s="62"/>
    </row>
    <row r="34" spans="1:12" x14ac:dyDescent="0.25">
      <c r="A34" s="63" t="s">
        <v>4</v>
      </c>
      <c r="B34" s="64"/>
      <c r="C34" s="64"/>
      <c r="D34" s="62"/>
      <c r="E34" s="253"/>
      <c r="F34" s="254"/>
      <c r="G34" s="62"/>
      <c r="H34" s="62"/>
      <c r="I34" s="62"/>
      <c r="J34" s="261"/>
      <c r="K34" s="262"/>
      <c r="L34" s="62"/>
    </row>
    <row r="35" spans="1:12" ht="30" x14ac:dyDescent="0.25">
      <c r="A35" s="63" t="s">
        <v>310</v>
      </c>
      <c r="B35" s="64" t="s">
        <v>73</v>
      </c>
      <c r="C35" s="64"/>
      <c r="D35" s="62"/>
      <c r="E35" s="253"/>
      <c r="F35" s="254"/>
      <c r="G35" s="62"/>
      <c r="H35" s="62"/>
      <c r="I35" s="62"/>
      <c r="J35" s="261"/>
      <c r="K35" s="262"/>
      <c r="L35" s="62"/>
    </row>
    <row r="36" spans="1:12" x14ac:dyDescent="0.25">
      <c r="A36" s="63" t="s">
        <v>4</v>
      </c>
      <c r="B36" s="64"/>
      <c r="C36" s="64"/>
      <c r="D36" s="62"/>
      <c r="E36" s="253"/>
      <c r="F36" s="254"/>
      <c r="G36" s="62"/>
      <c r="H36" s="62"/>
      <c r="I36" s="62"/>
      <c r="J36" s="261"/>
      <c r="K36" s="262"/>
      <c r="L36" s="62"/>
    </row>
    <row r="37" spans="1:12" ht="31.5" customHeight="1" x14ac:dyDescent="0.25">
      <c r="A37" s="63" t="s">
        <v>74</v>
      </c>
      <c r="B37" s="64" t="s">
        <v>75</v>
      </c>
      <c r="C37" s="64"/>
      <c r="D37" s="62"/>
      <c r="E37" s="253"/>
      <c r="F37" s="254"/>
      <c r="G37" s="62"/>
      <c r="H37" s="62"/>
      <c r="I37" s="62"/>
      <c r="J37" s="261"/>
      <c r="K37" s="262"/>
      <c r="L37" s="62"/>
    </row>
    <row r="38" spans="1:12" ht="11.25" customHeight="1" x14ac:dyDescent="0.25">
      <c r="A38" s="63"/>
      <c r="B38" s="64"/>
      <c r="C38" s="64"/>
      <c r="D38" s="62"/>
      <c r="E38" s="253"/>
      <c r="F38" s="254"/>
      <c r="G38" s="62"/>
      <c r="H38" s="62"/>
      <c r="I38" s="62"/>
      <c r="J38" s="261"/>
      <c r="K38" s="262"/>
      <c r="L38" s="62"/>
    </row>
    <row r="39" spans="1:12" ht="41.25" customHeight="1" x14ac:dyDescent="0.25">
      <c r="A39" s="63" t="s">
        <v>321</v>
      </c>
      <c r="B39" s="64" t="s">
        <v>92</v>
      </c>
      <c r="C39" s="66" t="s">
        <v>60</v>
      </c>
      <c r="D39" s="68">
        <f>E39+J39</f>
        <v>0</v>
      </c>
      <c r="E39" s="255">
        <f>SUM(E40:E42)</f>
        <v>0</v>
      </c>
      <c r="F39" s="256"/>
      <c r="G39" s="62"/>
      <c r="H39" s="62"/>
      <c r="I39" s="62"/>
      <c r="J39" s="263">
        <f>J42</f>
        <v>0</v>
      </c>
      <c r="K39" s="264"/>
      <c r="L39" s="62"/>
    </row>
    <row r="40" spans="1:12" x14ac:dyDescent="0.25">
      <c r="A40" s="116" t="s">
        <v>427</v>
      </c>
      <c r="B40" s="64"/>
      <c r="C40" s="66" t="s">
        <v>399</v>
      </c>
      <c r="D40" s="76">
        <f t="shared" ref="D40:D42" si="1">E40+J40</f>
        <v>0</v>
      </c>
      <c r="E40" s="257"/>
      <c r="F40" s="258"/>
      <c r="G40" s="62"/>
      <c r="H40" s="62"/>
      <c r="I40" s="62"/>
      <c r="J40" s="190"/>
      <c r="K40" s="191"/>
      <c r="L40" s="62"/>
    </row>
    <row r="41" spans="1:12" x14ac:dyDescent="0.25">
      <c r="A41" s="116" t="s">
        <v>397</v>
      </c>
      <c r="B41" s="64"/>
      <c r="C41" s="66" t="s">
        <v>399</v>
      </c>
      <c r="D41" s="76">
        <f>E41+J41</f>
        <v>0</v>
      </c>
      <c r="E41" s="257"/>
      <c r="F41" s="258"/>
      <c r="G41" s="62"/>
      <c r="H41" s="62"/>
      <c r="I41" s="62"/>
      <c r="J41" s="190"/>
      <c r="K41" s="191"/>
      <c r="L41" s="62"/>
    </row>
    <row r="42" spans="1:12" x14ac:dyDescent="0.25">
      <c r="A42" s="116" t="s">
        <v>398</v>
      </c>
      <c r="B42" s="64"/>
      <c r="C42" s="66" t="s">
        <v>399</v>
      </c>
      <c r="D42" s="76">
        <f t="shared" si="1"/>
        <v>0</v>
      </c>
      <c r="E42" s="257"/>
      <c r="F42" s="258"/>
      <c r="G42" s="62"/>
      <c r="H42" s="62"/>
      <c r="I42" s="62"/>
      <c r="J42" s="259"/>
      <c r="K42" s="260"/>
      <c r="L42" s="62"/>
    </row>
    <row r="43" spans="1:12" ht="29.25" customHeight="1" x14ac:dyDescent="0.25">
      <c r="A43" s="63" t="s">
        <v>311</v>
      </c>
      <c r="B43" s="64" t="s">
        <v>76</v>
      </c>
      <c r="C43" s="64" t="s">
        <v>60</v>
      </c>
      <c r="D43" s="68">
        <f>E43+J43</f>
        <v>5801303.8099999996</v>
      </c>
      <c r="E43" s="255">
        <f>SUM(E44:F64)</f>
        <v>5767089.0499999998</v>
      </c>
      <c r="F43" s="256"/>
      <c r="G43" s="62"/>
      <c r="H43" s="62"/>
      <c r="I43" s="62"/>
      <c r="J43" s="255">
        <f>SUM(J44:K64)</f>
        <v>34214.759999999995</v>
      </c>
      <c r="K43" s="256"/>
      <c r="L43" s="62"/>
    </row>
    <row r="44" spans="1:12" x14ac:dyDescent="0.25">
      <c r="A44" s="117" t="s">
        <v>7</v>
      </c>
      <c r="B44" s="64"/>
      <c r="C44" s="66" t="s">
        <v>322</v>
      </c>
      <c r="D44" s="76">
        <f>E44+J44</f>
        <v>5664</v>
      </c>
      <c r="E44" s="257">
        <v>5664</v>
      </c>
      <c r="F44" s="258"/>
      <c r="G44" s="62"/>
      <c r="H44" s="62"/>
      <c r="I44" s="62"/>
      <c r="J44" s="259"/>
      <c r="K44" s="260"/>
      <c r="L44" s="62"/>
    </row>
    <row r="45" spans="1:12" x14ac:dyDescent="0.25">
      <c r="A45" s="117" t="s">
        <v>7</v>
      </c>
      <c r="B45" s="64"/>
      <c r="C45" s="66" t="s">
        <v>393</v>
      </c>
      <c r="D45" s="76">
        <f>E45+J45</f>
        <v>28320</v>
      </c>
      <c r="E45" s="257">
        <v>28320</v>
      </c>
      <c r="F45" s="258"/>
      <c r="G45" s="62"/>
      <c r="H45" s="62"/>
      <c r="I45" s="62"/>
      <c r="J45" s="160"/>
      <c r="K45" s="161"/>
      <c r="L45" s="62"/>
    </row>
    <row r="46" spans="1:12" x14ac:dyDescent="0.25">
      <c r="A46" s="116" t="s">
        <v>8</v>
      </c>
      <c r="B46" s="64"/>
      <c r="C46" s="66" t="s">
        <v>323</v>
      </c>
      <c r="D46" s="76">
        <f t="shared" ref="D46:D61" si="2">E46+J46</f>
        <v>1003969.8</v>
      </c>
      <c r="E46" s="257">
        <v>1003969.8</v>
      </c>
      <c r="F46" s="258"/>
      <c r="G46" s="62"/>
      <c r="H46" s="62"/>
      <c r="I46" s="62"/>
      <c r="J46" s="259">
        <v>0</v>
      </c>
      <c r="K46" s="260"/>
      <c r="L46" s="62"/>
    </row>
    <row r="47" spans="1:12" ht="30" x14ac:dyDescent="0.25">
      <c r="A47" s="116" t="s">
        <v>330</v>
      </c>
      <c r="B47" s="64"/>
      <c r="C47" s="66" t="s">
        <v>324</v>
      </c>
      <c r="D47" s="76">
        <f t="shared" si="2"/>
        <v>325048.21999999997</v>
      </c>
      <c r="E47" s="257">
        <v>325048.21999999997</v>
      </c>
      <c r="F47" s="258"/>
      <c r="G47" s="62"/>
      <c r="H47" s="62"/>
      <c r="I47" s="62"/>
      <c r="J47" s="259"/>
      <c r="K47" s="260"/>
      <c r="L47" s="62"/>
    </row>
    <row r="48" spans="1:12" ht="30" hidden="1" x14ac:dyDescent="0.25">
      <c r="A48" s="116" t="s">
        <v>330</v>
      </c>
      <c r="B48" s="64"/>
      <c r="C48" s="66" t="s">
        <v>380</v>
      </c>
      <c r="D48" s="76">
        <f t="shared" si="2"/>
        <v>0</v>
      </c>
      <c r="E48" s="257"/>
      <c r="F48" s="258"/>
      <c r="G48" s="62"/>
      <c r="H48" s="62"/>
      <c r="I48" s="62"/>
      <c r="J48" s="152"/>
      <c r="K48" s="153"/>
      <c r="L48" s="62"/>
    </row>
    <row r="49" spans="1:12" ht="30" hidden="1" customHeight="1" x14ac:dyDescent="0.25">
      <c r="A49" s="116" t="s">
        <v>330</v>
      </c>
      <c r="B49" s="64"/>
      <c r="C49" s="66" t="s">
        <v>381</v>
      </c>
      <c r="D49" s="76">
        <f t="shared" si="2"/>
        <v>0</v>
      </c>
      <c r="E49" s="257"/>
      <c r="F49" s="258"/>
      <c r="G49" s="62"/>
      <c r="H49" s="62"/>
      <c r="I49" s="62"/>
      <c r="J49" s="152"/>
      <c r="K49" s="153"/>
      <c r="L49" s="62"/>
    </row>
    <row r="50" spans="1:12" ht="30" customHeight="1" x14ac:dyDescent="0.25">
      <c r="A50" s="116" t="s">
        <v>330</v>
      </c>
      <c r="B50" s="64"/>
      <c r="C50" s="66" t="s">
        <v>325</v>
      </c>
      <c r="D50" s="76">
        <f t="shared" si="2"/>
        <v>937382.88</v>
      </c>
      <c r="E50" s="257">
        <v>937382.88</v>
      </c>
      <c r="F50" s="258"/>
      <c r="G50" s="62"/>
      <c r="H50" s="62"/>
      <c r="I50" s="62"/>
      <c r="J50" s="259"/>
      <c r="K50" s="260"/>
      <c r="L50" s="62"/>
    </row>
    <row r="51" spans="1:12" hidden="1" x14ac:dyDescent="0.25">
      <c r="A51" s="116" t="s">
        <v>331</v>
      </c>
      <c r="B51" s="64"/>
      <c r="C51" s="66" t="s">
        <v>382</v>
      </c>
      <c r="D51" s="76">
        <f t="shared" si="2"/>
        <v>0</v>
      </c>
      <c r="E51" s="257"/>
      <c r="F51" s="258"/>
      <c r="G51" s="62"/>
      <c r="H51" s="62"/>
      <c r="I51" s="62"/>
      <c r="J51" s="152"/>
      <c r="K51" s="153"/>
      <c r="L51" s="62"/>
    </row>
    <row r="52" spans="1:12" x14ac:dyDescent="0.25">
      <c r="A52" s="116" t="s">
        <v>331</v>
      </c>
      <c r="B52" s="64"/>
      <c r="C52" s="66" t="s">
        <v>326</v>
      </c>
      <c r="D52" s="76">
        <f t="shared" si="2"/>
        <v>145512</v>
      </c>
      <c r="E52" s="257">
        <v>145512</v>
      </c>
      <c r="F52" s="258"/>
      <c r="G52" s="62"/>
      <c r="H52" s="62"/>
      <c r="I52" s="62"/>
      <c r="J52" s="259"/>
      <c r="K52" s="260"/>
      <c r="L52" s="62"/>
    </row>
    <row r="53" spans="1:12" x14ac:dyDescent="0.25">
      <c r="A53" s="116" t="s">
        <v>331</v>
      </c>
      <c r="B53" s="64"/>
      <c r="C53" s="66" t="s">
        <v>327</v>
      </c>
      <c r="D53" s="76">
        <f t="shared" si="2"/>
        <v>100000</v>
      </c>
      <c r="E53" s="257">
        <v>100000</v>
      </c>
      <c r="F53" s="258"/>
      <c r="G53" s="62"/>
      <c r="H53" s="62"/>
      <c r="I53" s="62"/>
      <c r="J53" s="259"/>
      <c r="K53" s="260"/>
      <c r="L53" s="62"/>
    </row>
    <row r="54" spans="1:12" x14ac:dyDescent="0.25">
      <c r="A54" s="116" t="s">
        <v>331</v>
      </c>
      <c r="B54" s="64"/>
      <c r="C54" s="66" t="s">
        <v>448</v>
      </c>
      <c r="D54" s="76">
        <f t="shared" si="2"/>
        <v>1037500</v>
      </c>
      <c r="E54" s="257">
        <v>1037500</v>
      </c>
      <c r="F54" s="258"/>
      <c r="G54" s="62"/>
      <c r="H54" s="62"/>
      <c r="I54" s="62"/>
      <c r="J54" s="105"/>
      <c r="K54" s="106"/>
      <c r="L54" s="62"/>
    </row>
    <row r="55" spans="1:12" hidden="1" x14ac:dyDescent="0.25">
      <c r="A55" s="116" t="s">
        <v>331</v>
      </c>
      <c r="B55" s="64"/>
      <c r="C55" s="66" t="s">
        <v>413</v>
      </c>
      <c r="D55" s="76">
        <f t="shared" si="2"/>
        <v>0</v>
      </c>
      <c r="E55" s="257"/>
      <c r="F55" s="258"/>
      <c r="G55" s="62"/>
      <c r="H55" s="62"/>
      <c r="I55" s="62"/>
      <c r="J55" s="170"/>
      <c r="K55" s="171"/>
      <c r="L55" s="62"/>
    </row>
    <row r="56" spans="1:12" ht="30" x14ac:dyDescent="0.25">
      <c r="A56" s="116" t="s">
        <v>333</v>
      </c>
      <c r="B56" s="64"/>
      <c r="C56" s="66" t="s">
        <v>329</v>
      </c>
      <c r="D56" s="76">
        <f t="shared" si="2"/>
        <v>1583692.15</v>
      </c>
      <c r="E56" s="257">
        <v>1583692.15</v>
      </c>
      <c r="F56" s="258"/>
      <c r="G56" s="62"/>
      <c r="H56" s="62"/>
      <c r="I56" s="62"/>
      <c r="J56" s="105"/>
      <c r="K56" s="106"/>
      <c r="L56" s="62"/>
    </row>
    <row r="57" spans="1:12" ht="30" x14ac:dyDescent="0.25">
      <c r="A57" s="116" t="s">
        <v>332</v>
      </c>
      <c r="B57" s="64"/>
      <c r="C57" s="66" t="s">
        <v>328</v>
      </c>
      <c r="D57" s="76">
        <f t="shared" si="2"/>
        <v>600000</v>
      </c>
      <c r="E57" s="257">
        <v>600000</v>
      </c>
      <c r="F57" s="258"/>
      <c r="G57" s="62"/>
      <c r="H57" s="62"/>
      <c r="I57" s="62"/>
      <c r="J57" s="105"/>
      <c r="K57" s="106"/>
      <c r="L57" s="62"/>
    </row>
    <row r="58" spans="1:12" ht="15" customHeight="1" x14ac:dyDescent="0.25">
      <c r="A58" s="116" t="s">
        <v>331</v>
      </c>
      <c r="B58" s="64"/>
      <c r="C58" s="66" t="s">
        <v>413</v>
      </c>
      <c r="D58" s="76">
        <f t="shared" si="2"/>
        <v>22714.76</v>
      </c>
      <c r="E58" s="175"/>
      <c r="F58" s="176"/>
      <c r="G58" s="62"/>
      <c r="H58" s="62"/>
      <c r="I58" s="62"/>
      <c r="J58" s="259">
        <v>22714.76</v>
      </c>
      <c r="K58" s="260"/>
      <c r="L58" s="62"/>
    </row>
    <row r="59" spans="1:12" ht="30" customHeight="1" x14ac:dyDescent="0.25">
      <c r="A59" s="116" t="s">
        <v>330</v>
      </c>
      <c r="B59" s="64"/>
      <c r="C59" s="66" t="s">
        <v>505</v>
      </c>
      <c r="D59" s="76">
        <f t="shared" si="2"/>
        <v>10000</v>
      </c>
      <c r="E59" s="257"/>
      <c r="F59" s="258"/>
      <c r="G59" s="62"/>
      <c r="H59" s="62"/>
      <c r="I59" s="62"/>
      <c r="J59" s="259">
        <v>10000</v>
      </c>
      <c r="K59" s="260"/>
      <c r="L59" s="62"/>
    </row>
    <row r="60" spans="1:12" ht="30" customHeight="1" x14ac:dyDescent="0.25">
      <c r="A60" s="116" t="s">
        <v>332</v>
      </c>
      <c r="B60" s="64"/>
      <c r="C60" s="66" t="s">
        <v>506</v>
      </c>
      <c r="D60" s="76">
        <f t="shared" si="2"/>
        <v>1500</v>
      </c>
      <c r="E60" s="257"/>
      <c r="F60" s="258"/>
      <c r="G60" s="62"/>
      <c r="H60" s="62"/>
      <c r="I60" s="62"/>
      <c r="J60" s="259">
        <v>1500</v>
      </c>
      <c r="K60" s="260"/>
      <c r="L60" s="62"/>
    </row>
    <row r="61" spans="1:12" ht="30" hidden="1" customHeight="1" x14ac:dyDescent="0.25">
      <c r="A61" s="116" t="s">
        <v>332</v>
      </c>
      <c r="B61" s="64"/>
      <c r="C61" s="66" t="s">
        <v>421</v>
      </c>
      <c r="D61" s="76">
        <f t="shared" si="2"/>
        <v>0</v>
      </c>
      <c r="E61" s="257"/>
      <c r="F61" s="258"/>
      <c r="G61" s="62"/>
      <c r="H61" s="62"/>
      <c r="I61" s="62"/>
      <c r="J61" s="170"/>
      <c r="K61" s="171"/>
      <c r="L61" s="62"/>
    </row>
    <row r="62" spans="1:12" hidden="1" x14ac:dyDescent="0.25">
      <c r="A62" s="116"/>
      <c r="B62" s="64"/>
      <c r="C62" s="66"/>
      <c r="D62" s="76"/>
      <c r="E62" s="257"/>
      <c r="F62" s="258"/>
      <c r="G62" s="62"/>
      <c r="H62" s="62"/>
      <c r="I62" s="62"/>
      <c r="J62" s="178"/>
      <c r="K62" s="179"/>
      <c r="L62" s="62"/>
    </row>
    <row r="63" spans="1:12" hidden="1" x14ac:dyDescent="0.25">
      <c r="A63" s="116"/>
      <c r="B63" s="64"/>
      <c r="C63" s="66"/>
      <c r="D63" s="76"/>
      <c r="E63" s="257"/>
      <c r="F63" s="258"/>
      <c r="G63" s="62"/>
      <c r="H63" s="62"/>
      <c r="I63" s="62"/>
      <c r="J63" s="162"/>
      <c r="K63" s="163"/>
      <c r="L63" s="62"/>
    </row>
    <row r="64" spans="1:12" hidden="1" x14ac:dyDescent="0.25">
      <c r="A64" s="116"/>
      <c r="B64" s="64"/>
      <c r="C64" s="66"/>
      <c r="D64" s="76"/>
      <c r="E64" s="257"/>
      <c r="F64" s="258"/>
      <c r="G64" s="62"/>
      <c r="H64" s="62"/>
      <c r="I64" s="62"/>
      <c r="J64" s="105"/>
      <c r="K64" s="106"/>
      <c r="L64" s="62"/>
    </row>
    <row r="65" spans="1:12" ht="30" x14ac:dyDescent="0.25">
      <c r="A65" s="63" t="s">
        <v>334</v>
      </c>
      <c r="B65" s="64" t="s">
        <v>77</v>
      </c>
      <c r="C65" s="64" t="s">
        <v>60</v>
      </c>
      <c r="D65" s="62"/>
      <c r="E65" s="253"/>
      <c r="F65" s="254"/>
      <c r="G65" s="62"/>
      <c r="H65" s="62"/>
      <c r="I65" s="62"/>
      <c r="J65" s="259"/>
      <c r="K65" s="260"/>
      <c r="L65" s="62"/>
    </row>
    <row r="66" spans="1:12" ht="31.5" customHeight="1" x14ac:dyDescent="0.25">
      <c r="A66" s="63" t="s">
        <v>78</v>
      </c>
      <c r="B66" s="64" t="s">
        <v>79</v>
      </c>
      <c r="C66" s="64"/>
      <c r="D66" s="62"/>
      <c r="E66" s="253"/>
      <c r="F66" s="254"/>
      <c r="G66" s="62"/>
      <c r="H66" s="62"/>
      <c r="I66" s="62"/>
      <c r="J66" s="259"/>
      <c r="K66" s="260"/>
      <c r="L66" s="62"/>
    </row>
    <row r="67" spans="1:12" x14ac:dyDescent="0.25">
      <c r="A67" s="63" t="s">
        <v>80</v>
      </c>
      <c r="B67" s="64" t="s">
        <v>81</v>
      </c>
      <c r="C67" s="64"/>
      <c r="D67" s="62"/>
      <c r="E67" s="253"/>
      <c r="F67" s="254"/>
      <c r="G67" s="62"/>
      <c r="H67" s="62"/>
      <c r="I67" s="62"/>
      <c r="J67" s="259"/>
      <c r="K67" s="260"/>
      <c r="L67" s="62"/>
    </row>
    <row r="68" spans="1:12" ht="27" customHeight="1" x14ac:dyDescent="0.25">
      <c r="A68" s="63" t="s">
        <v>82</v>
      </c>
      <c r="B68" s="64" t="s">
        <v>83</v>
      </c>
      <c r="C68" s="64"/>
      <c r="D68" s="62"/>
      <c r="E68" s="253"/>
      <c r="F68" s="254"/>
      <c r="G68" s="62"/>
      <c r="H68" s="62"/>
      <c r="I68" s="62"/>
      <c r="J68" s="259"/>
      <c r="K68" s="260"/>
      <c r="L68" s="62"/>
    </row>
    <row r="69" spans="1:12" ht="27.75" customHeight="1" x14ac:dyDescent="0.25">
      <c r="A69" s="63" t="s">
        <v>84</v>
      </c>
      <c r="B69" s="64" t="s">
        <v>85</v>
      </c>
      <c r="C69" s="64"/>
      <c r="D69" s="62"/>
      <c r="E69" s="253"/>
      <c r="F69" s="254"/>
      <c r="G69" s="62"/>
      <c r="H69" s="62"/>
      <c r="I69" s="62"/>
      <c r="J69" s="259"/>
      <c r="K69" s="260"/>
      <c r="L69" s="62"/>
    </row>
    <row r="70" spans="1:12" x14ac:dyDescent="0.25">
      <c r="A70" s="63" t="s">
        <v>86</v>
      </c>
      <c r="B70" s="64" t="s">
        <v>89</v>
      </c>
      <c r="C70" s="64"/>
      <c r="D70" s="62"/>
      <c r="E70" s="253"/>
      <c r="F70" s="254"/>
      <c r="G70" s="62"/>
      <c r="H70" s="62"/>
      <c r="I70" s="62"/>
      <c r="J70" s="259"/>
      <c r="K70" s="260"/>
      <c r="L70" s="62"/>
    </row>
    <row r="71" spans="1:12" ht="27.75" customHeight="1" x14ac:dyDescent="0.25">
      <c r="A71" s="63" t="s">
        <v>87</v>
      </c>
      <c r="B71" s="64" t="s">
        <v>88</v>
      </c>
      <c r="C71" s="64" t="s">
        <v>60</v>
      </c>
      <c r="D71" s="62" t="s">
        <v>5</v>
      </c>
      <c r="E71" s="253">
        <v>0</v>
      </c>
      <c r="F71" s="254"/>
      <c r="G71" s="84">
        <v>0</v>
      </c>
      <c r="H71" s="84">
        <v>0</v>
      </c>
      <c r="I71" s="84">
        <v>0</v>
      </c>
      <c r="J71" s="263">
        <f>J72+J73+J74</f>
        <v>0</v>
      </c>
      <c r="K71" s="264"/>
      <c r="L71" s="62"/>
    </row>
    <row r="72" spans="1:12" x14ac:dyDescent="0.25">
      <c r="A72" s="63"/>
      <c r="B72" s="64"/>
      <c r="C72" s="66"/>
      <c r="D72" s="62"/>
      <c r="E72" s="102"/>
      <c r="F72" s="103"/>
      <c r="G72" s="84"/>
      <c r="H72" s="84"/>
      <c r="I72" s="84"/>
      <c r="J72" s="259"/>
      <c r="K72" s="260"/>
      <c r="L72" s="62"/>
    </row>
    <row r="73" spans="1:12" hidden="1" x14ac:dyDescent="0.25">
      <c r="A73" s="63"/>
      <c r="B73" s="64"/>
      <c r="C73" s="66"/>
      <c r="D73" s="62"/>
      <c r="E73" s="102"/>
      <c r="F73" s="103"/>
      <c r="G73" s="84"/>
      <c r="H73" s="84"/>
      <c r="I73" s="84"/>
      <c r="J73" s="259"/>
      <c r="K73" s="260"/>
      <c r="L73" s="62"/>
    </row>
    <row r="74" spans="1:12" hidden="1" x14ac:dyDescent="0.25">
      <c r="A74" s="63"/>
      <c r="B74" s="64"/>
      <c r="C74" s="66"/>
      <c r="D74" s="62"/>
      <c r="E74" s="102"/>
      <c r="F74" s="103"/>
      <c r="G74" s="84"/>
      <c r="H74" s="84"/>
      <c r="I74" s="84"/>
      <c r="J74" s="259"/>
      <c r="K74" s="260"/>
      <c r="L74" s="62"/>
    </row>
    <row r="75" spans="1:12" hidden="1" x14ac:dyDescent="0.25">
      <c r="A75" s="63"/>
      <c r="B75" s="64"/>
      <c r="C75" s="64"/>
      <c r="D75" s="62"/>
      <c r="E75" s="102"/>
      <c r="F75" s="103"/>
      <c r="G75" s="84"/>
      <c r="H75" s="84"/>
      <c r="I75" s="84"/>
      <c r="J75" s="259"/>
      <c r="K75" s="260"/>
      <c r="L75" s="62"/>
    </row>
    <row r="76" spans="1:12" x14ac:dyDescent="0.25">
      <c r="A76" s="63" t="s">
        <v>90</v>
      </c>
      <c r="B76" s="64" t="s">
        <v>91</v>
      </c>
      <c r="C76" s="64" t="s">
        <v>60</v>
      </c>
      <c r="D76" s="84">
        <v>0</v>
      </c>
      <c r="E76" s="253">
        <v>0</v>
      </c>
      <c r="F76" s="279"/>
      <c r="G76" s="84">
        <v>0</v>
      </c>
      <c r="H76" s="84">
        <v>0</v>
      </c>
      <c r="I76" s="84">
        <v>0</v>
      </c>
      <c r="J76" s="259">
        <v>0</v>
      </c>
      <c r="K76" s="278"/>
      <c r="L76" s="54"/>
    </row>
    <row r="77" spans="1:12" ht="7.5" customHeight="1" x14ac:dyDescent="0.25">
      <c r="A77" s="19"/>
      <c r="B77" s="20"/>
      <c r="C77" s="6"/>
      <c r="D77" s="6"/>
      <c r="E77" s="6"/>
      <c r="F77" s="21"/>
      <c r="G77" s="21"/>
      <c r="H77" s="21"/>
      <c r="I77" s="21"/>
      <c r="J77" s="21"/>
      <c r="K77" s="21"/>
      <c r="L77" s="21"/>
    </row>
    <row r="78" spans="1:12" ht="9.75" customHeight="1" x14ac:dyDescent="0.25"/>
    <row r="79" spans="1:12" ht="15.75" x14ac:dyDescent="0.25">
      <c r="A79" s="275" t="s">
        <v>93</v>
      </c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</row>
    <row r="80" spans="1:12" ht="17.25" customHeight="1" x14ac:dyDescent="0.25">
      <c r="A80" s="277" t="s">
        <v>491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</row>
    <row r="82" spans="1:12" x14ac:dyDescent="0.25">
      <c r="A82" s="271" t="s">
        <v>1</v>
      </c>
      <c r="B82" s="271" t="s">
        <v>44</v>
      </c>
      <c r="C82" s="271" t="s">
        <v>94</v>
      </c>
      <c r="D82" s="274" t="s">
        <v>95</v>
      </c>
      <c r="E82" s="274"/>
      <c r="F82" s="274"/>
      <c r="G82" s="274"/>
      <c r="H82" s="274"/>
      <c r="I82" s="274"/>
      <c r="J82" s="274"/>
      <c r="K82" s="274"/>
      <c r="L82" s="274"/>
    </row>
    <row r="83" spans="1:12" x14ac:dyDescent="0.25">
      <c r="A83" s="272"/>
      <c r="B83" s="272"/>
      <c r="C83" s="272"/>
      <c r="D83" s="274" t="s">
        <v>96</v>
      </c>
      <c r="E83" s="274"/>
      <c r="F83" s="274"/>
      <c r="G83" s="274" t="s">
        <v>2</v>
      </c>
      <c r="H83" s="274"/>
      <c r="I83" s="274"/>
      <c r="J83" s="274"/>
      <c r="K83" s="274"/>
      <c r="L83" s="274"/>
    </row>
    <row r="84" spans="1:12" ht="73.5" customHeight="1" x14ac:dyDescent="0.25">
      <c r="A84" s="272"/>
      <c r="B84" s="272"/>
      <c r="C84" s="272"/>
      <c r="D84" s="274"/>
      <c r="E84" s="274"/>
      <c r="F84" s="274"/>
      <c r="G84" s="274" t="s">
        <v>97</v>
      </c>
      <c r="H84" s="274"/>
      <c r="I84" s="274"/>
      <c r="J84" s="274" t="s">
        <v>98</v>
      </c>
      <c r="K84" s="274"/>
      <c r="L84" s="274"/>
    </row>
    <row r="85" spans="1:12" ht="71.25" customHeight="1" x14ac:dyDescent="0.25">
      <c r="A85" s="273"/>
      <c r="B85" s="273"/>
      <c r="C85" s="273"/>
      <c r="D85" s="5" t="s">
        <v>488</v>
      </c>
      <c r="E85" s="5" t="s">
        <v>489</v>
      </c>
      <c r="F85" s="5" t="s">
        <v>490</v>
      </c>
      <c r="G85" s="207" t="s">
        <v>488</v>
      </c>
      <c r="H85" s="207" t="s">
        <v>489</v>
      </c>
      <c r="I85" s="207" t="s">
        <v>490</v>
      </c>
      <c r="J85" s="207" t="s">
        <v>488</v>
      </c>
      <c r="K85" s="207" t="s">
        <v>489</v>
      </c>
      <c r="L85" s="207" t="s">
        <v>490</v>
      </c>
    </row>
    <row r="86" spans="1:12" x14ac:dyDescent="0.25">
      <c r="A86" s="18" t="s">
        <v>99</v>
      </c>
      <c r="B86" s="18" t="s">
        <v>100</v>
      </c>
      <c r="C86" s="18" t="s">
        <v>101</v>
      </c>
      <c r="D86" s="18" t="s">
        <v>102</v>
      </c>
      <c r="E86" s="18" t="s">
        <v>103</v>
      </c>
      <c r="F86" s="18" t="s">
        <v>104</v>
      </c>
      <c r="G86" s="18" t="s">
        <v>105</v>
      </c>
      <c r="H86" s="18" t="s">
        <v>106</v>
      </c>
      <c r="I86" s="18" t="s">
        <v>107</v>
      </c>
      <c r="J86" s="18"/>
      <c r="K86" s="18" t="s">
        <v>108</v>
      </c>
      <c r="L86" s="18" t="s">
        <v>109</v>
      </c>
    </row>
    <row r="87" spans="1:12" ht="32.25" customHeight="1" x14ac:dyDescent="0.25">
      <c r="A87" s="28" t="s">
        <v>111</v>
      </c>
      <c r="B87" s="18" t="s">
        <v>110</v>
      </c>
      <c r="C87" s="5" t="s">
        <v>60</v>
      </c>
      <c r="D87" s="141">
        <f>SUM(D88+D107)</f>
        <v>5801303.8100000005</v>
      </c>
      <c r="E87" s="141">
        <f t="shared" ref="E87:I87" si="3">SUM(E88+E107)</f>
        <v>0</v>
      </c>
      <c r="F87" s="141">
        <f t="shared" si="3"/>
        <v>0</v>
      </c>
      <c r="G87" s="142">
        <f t="shared" si="3"/>
        <v>5801303.8100000005</v>
      </c>
      <c r="H87" s="70">
        <f>SUM(H88+H107)</f>
        <v>0</v>
      </c>
      <c r="I87" s="70">
        <f t="shared" si="3"/>
        <v>0</v>
      </c>
      <c r="J87" s="78">
        <f t="shared" ref="J87" si="4">SUM(J88+J107)</f>
        <v>0</v>
      </c>
      <c r="K87" s="70">
        <f>SUM(K88+K107)</f>
        <v>0</v>
      </c>
      <c r="L87" s="70">
        <f t="shared" ref="L87" si="5">SUM(L88+L107)</f>
        <v>0</v>
      </c>
    </row>
    <row r="88" spans="1:12" ht="60" customHeight="1" x14ac:dyDescent="0.25">
      <c r="A88" s="28" t="s">
        <v>112</v>
      </c>
      <c r="B88" s="18" t="s">
        <v>113</v>
      </c>
      <c r="C88" s="5" t="s">
        <v>60</v>
      </c>
      <c r="D88" s="141">
        <f>G88+J88</f>
        <v>0</v>
      </c>
      <c r="E88" s="141">
        <f t="shared" ref="E88:F88" si="6">H88+K88</f>
        <v>0</v>
      </c>
      <c r="F88" s="141">
        <f t="shared" si="6"/>
        <v>0</v>
      </c>
      <c r="G88" s="142">
        <f>SUM(G89:G105)</f>
        <v>0</v>
      </c>
      <c r="H88" s="71">
        <v>0</v>
      </c>
      <c r="I88" s="71">
        <v>0</v>
      </c>
      <c r="J88" s="43">
        <v>0</v>
      </c>
      <c r="K88" s="43">
        <v>0</v>
      </c>
      <c r="L88" s="43">
        <v>0</v>
      </c>
    </row>
    <row r="89" spans="1:12" x14ac:dyDescent="0.25">
      <c r="A89" s="53"/>
      <c r="B89" s="52"/>
      <c r="C89" s="51"/>
      <c r="D89" s="143"/>
      <c r="E89" s="143"/>
      <c r="F89" s="143"/>
      <c r="G89" s="144">
        <f>D89</f>
        <v>0</v>
      </c>
      <c r="H89" s="71">
        <v>0</v>
      </c>
      <c r="I89" s="71">
        <v>0</v>
      </c>
      <c r="J89" s="71"/>
      <c r="K89" s="43"/>
      <c r="L89" s="43"/>
    </row>
    <row r="90" spans="1:12" hidden="1" x14ac:dyDescent="0.25">
      <c r="A90" s="53" t="s">
        <v>8</v>
      </c>
      <c r="B90" s="52" t="s">
        <v>231</v>
      </c>
      <c r="C90" s="73">
        <v>2016</v>
      </c>
      <c r="D90" s="143"/>
      <c r="E90" s="143"/>
      <c r="F90" s="143"/>
      <c r="G90" s="144">
        <f t="shared" ref="G90:G105" si="7">D90</f>
        <v>0</v>
      </c>
      <c r="H90" s="71">
        <v>0</v>
      </c>
      <c r="I90" s="71">
        <v>0</v>
      </c>
      <c r="J90" s="71"/>
      <c r="K90" s="43"/>
      <c r="L90" s="43"/>
    </row>
    <row r="91" spans="1:12" hidden="1" x14ac:dyDescent="0.25">
      <c r="A91" s="53" t="s">
        <v>230</v>
      </c>
      <c r="B91" s="52" t="s">
        <v>232</v>
      </c>
      <c r="C91" s="73">
        <v>2016</v>
      </c>
      <c r="D91" s="143"/>
      <c r="E91" s="143"/>
      <c r="F91" s="143"/>
      <c r="G91" s="144">
        <f t="shared" si="7"/>
        <v>0</v>
      </c>
      <c r="H91" s="71">
        <v>0</v>
      </c>
      <c r="I91" s="71">
        <v>0</v>
      </c>
      <c r="J91" s="71"/>
      <c r="K91" s="43"/>
      <c r="L91" s="43"/>
    </row>
    <row r="92" spans="1:12" hidden="1" x14ac:dyDescent="0.25">
      <c r="A92" s="53" t="s">
        <v>377</v>
      </c>
      <c r="B92" s="52" t="s">
        <v>233</v>
      </c>
      <c r="C92" s="73">
        <v>2016</v>
      </c>
      <c r="D92" s="143"/>
      <c r="E92" s="143"/>
      <c r="F92" s="143"/>
      <c r="G92" s="144">
        <f t="shared" si="7"/>
        <v>0</v>
      </c>
      <c r="H92" s="71">
        <v>0</v>
      </c>
      <c r="I92" s="71">
        <v>0</v>
      </c>
      <c r="J92" s="71"/>
      <c r="K92" s="43"/>
      <c r="L92" s="43"/>
    </row>
    <row r="93" spans="1:12" ht="31.5" hidden="1" customHeight="1" x14ac:dyDescent="0.25">
      <c r="A93" s="53" t="s">
        <v>378</v>
      </c>
      <c r="B93" s="52" t="s">
        <v>234</v>
      </c>
      <c r="C93" s="73">
        <v>2016</v>
      </c>
      <c r="D93" s="143"/>
      <c r="E93" s="143"/>
      <c r="F93" s="143"/>
      <c r="G93" s="144">
        <f t="shared" si="7"/>
        <v>0</v>
      </c>
      <c r="H93" s="71">
        <v>0</v>
      </c>
      <c r="I93" s="71">
        <v>0</v>
      </c>
      <c r="J93" s="71"/>
      <c r="K93" s="43"/>
      <c r="L93" s="43"/>
    </row>
    <row r="94" spans="1:12" ht="33" hidden="1" customHeight="1" x14ac:dyDescent="0.25">
      <c r="A94" s="53" t="s">
        <v>379</v>
      </c>
      <c r="B94" s="52" t="s">
        <v>235</v>
      </c>
      <c r="C94" s="73">
        <v>2016</v>
      </c>
      <c r="D94" s="143"/>
      <c r="E94" s="143"/>
      <c r="F94" s="143"/>
      <c r="G94" s="144">
        <f t="shared" si="7"/>
        <v>0</v>
      </c>
      <c r="H94" s="71">
        <v>0</v>
      </c>
      <c r="I94" s="71">
        <v>0</v>
      </c>
      <c r="J94" s="71"/>
      <c r="K94" s="43"/>
      <c r="L94" s="43"/>
    </row>
    <row r="95" spans="1:12" ht="33" hidden="1" customHeight="1" x14ac:dyDescent="0.25">
      <c r="A95" s="182" t="s">
        <v>427</v>
      </c>
      <c r="B95" s="181" t="s">
        <v>236</v>
      </c>
      <c r="C95" s="180">
        <v>2016</v>
      </c>
      <c r="D95" s="143"/>
      <c r="E95" s="143"/>
      <c r="F95" s="143"/>
      <c r="G95" s="144"/>
      <c r="H95" s="71"/>
      <c r="I95" s="71"/>
      <c r="J95" s="71"/>
      <c r="K95" s="43"/>
      <c r="L95" s="43"/>
    </row>
    <row r="96" spans="1:12" ht="25.5" hidden="1" customHeight="1" x14ac:dyDescent="0.25">
      <c r="A96" s="116" t="s">
        <v>397</v>
      </c>
      <c r="B96" s="181" t="s">
        <v>237</v>
      </c>
      <c r="C96" s="73">
        <v>2016</v>
      </c>
      <c r="D96" s="143"/>
      <c r="E96" s="143"/>
      <c r="F96" s="143"/>
      <c r="G96" s="144"/>
      <c r="H96" s="71">
        <v>0</v>
      </c>
      <c r="I96" s="71">
        <v>0</v>
      </c>
      <c r="J96" s="71"/>
      <c r="K96" s="43"/>
      <c r="L96" s="43"/>
    </row>
    <row r="97" spans="1:12" ht="27.75" hidden="1" customHeight="1" x14ac:dyDescent="0.25">
      <c r="A97" s="116" t="s">
        <v>398</v>
      </c>
      <c r="B97" s="181" t="s">
        <v>238</v>
      </c>
      <c r="C97" s="73">
        <v>2016</v>
      </c>
      <c r="D97" s="143"/>
      <c r="E97" s="143"/>
      <c r="F97" s="143"/>
      <c r="G97" s="144"/>
      <c r="H97" s="71">
        <v>0</v>
      </c>
      <c r="I97" s="71">
        <v>0</v>
      </c>
      <c r="J97" s="71"/>
      <c r="K97" s="43"/>
      <c r="L97" s="43"/>
    </row>
    <row r="98" spans="1:12" hidden="1" x14ac:dyDescent="0.25">
      <c r="A98" s="168" t="s">
        <v>353</v>
      </c>
      <c r="B98" s="181" t="s">
        <v>239</v>
      </c>
      <c r="C98" s="73">
        <v>2015</v>
      </c>
      <c r="D98" s="143"/>
      <c r="E98" s="143"/>
      <c r="F98" s="143"/>
      <c r="G98" s="144">
        <f t="shared" si="7"/>
        <v>0</v>
      </c>
      <c r="H98" s="71">
        <v>0</v>
      </c>
      <c r="I98" s="71">
        <v>0</v>
      </c>
      <c r="J98" s="71"/>
      <c r="K98" s="43"/>
      <c r="L98" s="43"/>
    </row>
    <row r="99" spans="1:12" ht="30" hidden="1" x14ac:dyDescent="0.25">
      <c r="A99" s="53" t="s">
        <v>433</v>
      </c>
      <c r="B99" s="52" t="s">
        <v>240</v>
      </c>
      <c r="C99" s="73">
        <v>2013</v>
      </c>
      <c r="D99" s="143"/>
      <c r="E99" s="143"/>
      <c r="F99" s="143"/>
      <c r="G99" s="144">
        <f t="shared" si="7"/>
        <v>0</v>
      </c>
      <c r="H99" s="71">
        <v>0</v>
      </c>
      <c r="I99" s="71">
        <v>0</v>
      </c>
      <c r="J99" s="71"/>
      <c r="K99" s="43"/>
      <c r="L99" s="43"/>
    </row>
    <row r="100" spans="1:12" ht="30" hidden="1" x14ac:dyDescent="0.25">
      <c r="A100" s="188" t="s">
        <v>433</v>
      </c>
      <c r="B100" s="52" t="s">
        <v>241</v>
      </c>
      <c r="C100" s="73">
        <v>2015</v>
      </c>
      <c r="D100" s="143"/>
      <c r="E100" s="143"/>
      <c r="F100" s="143"/>
      <c r="G100" s="144">
        <f t="shared" si="7"/>
        <v>0</v>
      </c>
      <c r="H100" s="71">
        <v>0</v>
      </c>
      <c r="I100" s="71">
        <v>0</v>
      </c>
      <c r="J100" s="71"/>
      <c r="K100" s="43"/>
      <c r="L100" s="43"/>
    </row>
    <row r="101" spans="1:12" hidden="1" x14ac:dyDescent="0.25">
      <c r="A101" s="200" t="s">
        <v>457</v>
      </c>
      <c r="B101" s="199" t="s">
        <v>242</v>
      </c>
      <c r="C101" s="198">
        <v>2013</v>
      </c>
      <c r="D101" s="143"/>
      <c r="E101" s="143"/>
      <c r="F101" s="143"/>
      <c r="G101" s="144">
        <f t="shared" si="7"/>
        <v>0</v>
      </c>
      <c r="H101" s="71"/>
      <c r="I101" s="71"/>
      <c r="J101" s="71"/>
      <c r="K101" s="43"/>
      <c r="L101" s="43"/>
    </row>
    <row r="102" spans="1:12" hidden="1" x14ac:dyDescent="0.25">
      <c r="A102" s="200" t="s">
        <v>457</v>
      </c>
      <c r="B102" s="199" t="s">
        <v>459</v>
      </c>
      <c r="C102" s="198">
        <v>2014</v>
      </c>
      <c r="D102" s="143"/>
      <c r="E102" s="143"/>
      <c r="F102" s="143"/>
      <c r="G102" s="144">
        <f t="shared" si="7"/>
        <v>0</v>
      </c>
      <c r="H102" s="71"/>
      <c r="I102" s="71"/>
      <c r="J102" s="71"/>
      <c r="K102" s="43"/>
      <c r="L102" s="43"/>
    </row>
    <row r="103" spans="1:12" ht="15" hidden="1" customHeight="1" x14ac:dyDescent="0.25">
      <c r="A103" s="200" t="s">
        <v>458</v>
      </c>
      <c r="B103" s="199" t="s">
        <v>460</v>
      </c>
      <c r="C103" s="198">
        <v>2013</v>
      </c>
      <c r="D103" s="143"/>
      <c r="E103" s="143"/>
      <c r="F103" s="143"/>
      <c r="G103" s="144">
        <f t="shared" si="7"/>
        <v>0</v>
      </c>
      <c r="H103" s="71"/>
      <c r="I103" s="71"/>
      <c r="J103" s="71"/>
      <c r="K103" s="43"/>
      <c r="L103" s="43"/>
    </row>
    <row r="104" spans="1:12" ht="15" hidden="1" customHeight="1" x14ac:dyDescent="0.25">
      <c r="A104" s="200" t="s">
        <v>458</v>
      </c>
      <c r="B104" s="199" t="s">
        <v>461</v>
      </c>
      <c r="C104" s="198">
        <v>2014</v>
      </c>
      <c r="D104" s="143"/>
      <c r="E104" s="143"/>
      <c r="F104" s="143"/>
      <c r="G104" s="144">
        <f t="shared" si="7"/>
        <v>0</v>
      </c>
      <c r="H104" s="71"/>
      <c r="I104" s="71"/>
      <c r="J104" s="71"/>
      <c r="K104" s="43"/>
      <c r="L104" s="43"/>
    </row>
    <row r="105" spans="1:12" hidden="1" x14ac:dyDescent="0.25">
      <c r="A105" s="53" t="s">
        <v>268</v>
      </c>
      <c r="B105" s="199" t="s">
        <v>462</v>
      </c>
      <c r="C105" s="73">
        <v>2015</v>
      </c>
      <c r="D105" s="143"/>
      <c r="E105" s="143"/>
      <c r="F105" s="143"/>
      <c r="G105" s="144">
        <f t="shared" si="7"/>
        <v>0</v>
      </c>
      <c r="H105" s="71">
        <v>0</v>
      </c>
      <c r="I105" s="71">
        <v>0</v>
      </c>
      <c r="J105" s="71"/>
      <c r="K105" s="43"/>
      <c r="L105" s="43"/>
    </row>
    <row r="106" spans="1:12" hidden="1" x14ac:dyDescent="0.25">
      <c r="A106" s="53" t="s">
        <v>229</v>
      </c>
      <c r="B106" s="52" t="s">
        <v>242</v>
      </c>
      <c r="C106" s="73">
        <v>2016</v>
      </c>
      <c r="D106" s="143"/>
      <c r="E106" s="143"/>
      <c r="F106" s="143"/>
      <c r="G106" s="144"/>
      <c r="H106" s="71">
        <v>0</v>
      </c>
      <c r="I106" s="71">
        <v>0</v>
      </c>
      <c r="J106" s="71"/>
      <c r="K106" s="43"/>
      <c r="L106" s="43"/>
    </row>
    <row r="107" spans="1:12" s="122" customFormat="1" ht="28.5" x14ac:dyDescent="0.25">
      <c r="A107" s="120" t="s">
        <v>114</v>
      </c>
      <c r="B107" s="121" t="s">
        <v>115</v>
      </c>
      <c r="C107" s="3">
        <v>2018</v>
      </c>
      <c r="D107" s="141">
        <f>G107+J107</f>
        <v>5801303.8100000005</v>
      </c>
      <c r="E107" s="141">
        <f t="shared" ref="E107:F107" si="8">H107+K107</f>
        <v>0</v>
      </c>
      <c r="F107" s="141">
        <f t="shared" si="8"/>
        <v>0</v>
      </c>
      <c r="G107" s="142">
        <f>SUM(G108:G140)</f>
        <v>5801303.8100000005</v>
      </c>
      <c r="H107" s="70">
        <f>SUM(H108:H130)</f>
        <v>0</v>
      </c>
      <c r="I107" s="70">
        <f>SUM(I108:I130)</f>
        <v>0</v>
      </c>
      <c r="J107" s="70">
        <f>SUM(J108:J140)</f>
        <v>0</v>
      </c>
      <c r="K107" s="70">
        <f>SUM(K108:K140)</f>
        <v>0</v>
      </c>
      <c r="L107" s="70">
        <f>SUM(L108:L140)</f>
        <v>0</v>
      </c>
    </row>
    <row r="108" spans="1:12" x14ac:dyDescent="0.25">
      <c r="A108" s="53" t="s">
        <v>7</v>
      </c>
      <c r="B108" s="52" t="s">
        <v>243</v>
      </c>
      <c r="C108" s="73">
        <v>2018</v>
      </c>
      <c r="D108" s="143">
        <v>5664</v>
      </c>
      <c r="E108" s="143"/>
      <c r="F108" s="143"/>
      <c r="G108" s="144">
        <f>D108</f>
        <v>5664</v>
      </c>
      <c r="H108" s="79"/>
      <c r="I108" s="79"/>
      <c r="J108" s="71"/>
      <c r="K108" s="71"/>
      <c r="L108" s="71"/>
    </row>
    <row r="109" spans="1:12" x14ac:dyDescent="0.25">
      <c r="A109" s="168" t="s">
        <v>405</v>
      </c>
      <c r="B109" s="167" t="s">
        <v>244</v>
      </c>
      <c r="C109" s="207">
        <v>2018</v>
      </c>
      <c r="D109" s="143">
        <v>28320</v>
      </c>
      <c r="E109" s="143"/>
      <c r="F109" s="143"/>
      <c r="G109" s="144">
        <f>D109</f>
        <v>28320</v>
      </c>
      <c r="H109" s="79"/>
      <c r="I109" s="79"/>
      <c r="J109" s="71"/>
      <c r="K109" s="71"/>
      <c r="L109" s="71"/>
    </row>
    <row r="110" spans="1:12" x14ac:dyDescent="0.25">
      <c r="A110" s="53" t="s">
        <v>8</v>
      </c>
      <c r="B110" s="202" t="s">
        <v>245</v>
      </c>
      <c r="C110" s="207">
        <v>2018</v>
      </c>
      <c r="D110" s="143">
        <v>1003969.8</v>
      </c>
      <c r="E110" s="143"/>
      <c r="F110" s="143"/>
      <c r="G110" s="144">
        <f t="shared" ref="G110:G140" si="9">D110</f>
        <v>1003969.8</v>
      </c>
      <c r="H110" s="79"/>
      <c r="I110" s="79"/>
      <c r="J110" s="71"/>
      <c r="K110" s="71"/>
      <c r="L110" s="71"/>
    </row>
    <row r="111" spans="1:12" x14ac:dyDescent="0.25">
      <c r="A111" s="53" t="s">
        <v>230</v>
      </c>
      <c r="B111" s="202" t="s">
        <v>246</v>
      </c>
      <c r="C111" s="207">
        <v>2018</v>
      </c>
      <c r="D111" s="143">
        <v>114720</v>
      </c>
      <c r="E111" s="143"/>
      <c r="F111" s="143"/>
      <c r="G111" s="144">
        <f t="shared" si="9"/>
        <v>114720</v>
      </c>
      <c r="H111" s="79"/>
      <c r="I111" s="79"/>
      <c r="J111" s="71"/>
      <c r="K111" s="71"/>
      <c r="L111" s="71"/>
    </row>
    <row r="112" spans="1:12" ht="30" x14ac:dyDescent="0.25">
      <c r="A112" s="109" t="s">
        <v>335</v>
      </c>
      <c r="B112" s="202" t="s">
        <v>247</v>
      </c>
      <c r="C112" s="207">
        <v>2018</v>
      </c>
      <c r="D112" s="143">
        <v>21600</v>
      </c>
      <c r="E112" s="143"/>
      <c r="F112" s="143"/>
      <c r="G112" s="144">
        <f t="shared" si="9"/>
        <v>21600</v>
      </c>
      <c r="H112" s="79"/>
      <c r="I112" s="79"/>
      <c r="J112" s="71"/>
      <c r="K112" s="71"/>
      <c r="L112" s="71"/>
    </row>
    <row r="113" spans="1:12" ht="30" x14ac:dyDescent="0.25">
      <c r="A113" s="118" t="s">
        <v>336</v>
      </c>
      <c r="B113" s="202" t="s">
        <v>248</v>
      </c>
      <c r="C113" s="207">
        <v>2018</v>
      </c>
      <c r="D113" s="143">
        <v>77280</v>
      </c>
      <c r="E113" s="143"/>
      <c r="F113" s="143"/>
      <c r="G113" s="144">
        <f t="shared" si="9"/>
        <v>77280</v>
      </c>
      <c r="H113" s="79"/>
      <c r="I113" s="79"/>
      <c r="J113" s="71"/>
      <c r="K113" s="71"/>
      <c r="L113" s="71"/>
    </row>
    <row r="114" spans="1:12" x14ac:dyDescent="0.25">
      <c r="A114" s="118" t="s">
        <v>407</v>
      </c>
      <c r="B114" s="202" t="s">
        <v>249</v>
      </c>
      <c r="C114" s="207">
        <v>2018</v>
      </c>
      <c r="D114" s="143">
        <v>18000</v>
      </c>
      <c r="E114" s="143"/>
      <c r="F114" s="143"/>
      <c r="G114" s="144">
        <f t="shared" si="9"/>
        <v>18000</v>
      </c>
      <c r="H114" s="79"/>
      <c r="I114" s="79"/>
      <c r="J114" s="71"/>
      <c r="K114" s="71"/>
      <c r="L114" s="71"/>
    </row>
    <row r="115" spans="1:12" ht="30" x14ac:dyDescent="0.25">
      <c r="A115" s="118" t="s">
        <v>337</v>
      </c>
      <c r="B115" s="202" t="s">
        <v>250</v>
      </c>
      <c r="C115" s="207">
        <v>2018</v>
      </c>
      <c r="D115" s="143">
        <v>937382.88</v>
      </c>
      <c r="E115" s="143"/>
      <c r="F115" s="143"/>
      <c r="G115" s="144">
        <f t="shared" si="9"/>
        <v>937382.88</v>
      </c>
      <c r="H115" s="79"/>
      <c r="I115" s="79"/>
      <c r="J115" s="71"/>
      <c r="K115" s="71"/>
      <c r="L115" s="71"/>
    </row>
    <row r="116" spans="1:12" ht="30" x14ac:dyDescent="0.25">
      <c r="A116" s="203" t="s">
        <v>433</v>
      </c>
      <c r="B116" s="202" t="s">
        <v>251</v>
      </c>
      <c r="C116" s="207">
        <v>2018</v>
      </c>
      <c r="D116" s="143">
        <v>27960.1</v>
      </c>
      <c r="E116" s="143"/>
      <c r="F116" s="143"/>
      <c r="G116" s="144">
        <f t="shared" si="9"/>
        <v>27960.1</v>
      </c>
      <c r="H116" s="79"/>
      <c r="I116" s="79"/>
      <c r="J116" s="71"/>
      <c r="K116" s="71"/>
      <c r="L116" s="71"/>
    </row>
    <row r="117" spans="1:12" x14ac:dyDescent="0.25">
      <c r="A117" s="109" t="s">
        <v>268</v>
      </c>
      <c r="B117" s="202" t="s">
        <v>252</v>
      </c>
      <c r="C117" s="207">
        <v>2018</v>
      </c>
      <c r="D117" s="143">
        <v>25488.12</v>
      </c>
      <c r="E117" s="143"/>
      <c r="F117" s="143"/>
      <c r="G117" s="144">
        <f t="shared" si="9"/>
        <v>25488.12</v>
      </c>
      <c r="H117" s="79"/>
      <c r="I117" s="79"/>
      <c r="J117" s="71"/>
      <c r="K117" s="71"/>
      <c r="L117" s="71"/>
    </row>
    <row r="118" spans="1:12" x14ac:dyDescent="0.25">
      <c r="A118" s="208" t="s">
        <v>493</v>
      </c>
      <c r="B118" s="202" t="s">
        <v>253</v>
      </c>
      <c r="C118" s="207">
        <v>2018</v>
      </c>
      <c r="D118" s="143">
        <v>40000</v>
      </c>
      <c r="E118" s="143"/>
      <c r="F118" s="143"/>
      <c r="G118" s="144">
        <f t="shared" si="9"/>
        <v>40000</v>
      </c>
      <c r="H118" s="79"/>
      <c r="I118" s="79"/>
      <c r="J118" s="71"/>
      <c r="K118" s="71"/>
      <c r="L118" s="71"/>
    </row>
    <row r="119" spans="1:12" x14ac:dyDescent="0.25">
      <c r="A119" s="119" t="s">
        <v>358</v>
      </c>
      <c r="B119" s="202" t="s">
        <v>254</v>
      </c>
      <c r="C119" s="207">
        <v>2018</v>
      </c>
      <c r="D119" s="143">
        <v>88600</v>
      </c>
      <c r="E119" s="143"/>
      <c r="F119" s="143"/>
      <c r="G119" s="144">
        <f t="shared" si="9"/>
        <v>88600</v>
      </c>
      <c r="H119" s="79"/>
      <c r="I119" s="79"/>
      <c r="J119" s="71"/>
      <c r="K119" s="71"/>
      <c r="L119" s="71"/>
    </row>
    <row r="120" spans="1:12" x14ac:dyDescent="0.25">
      <c r="A120" s="119" t="s">
        <v>406</v>
      </c>
      <c r="B120" s="202" t="s">
        <v>255</v>
      </c>
      <c r="C120" s="207">
        <v>2018</v>
      </c>
      <c r="D120" s="143">
        <v>30000</v>
      </c>
      <c r="E120" s="143"/>
      <c r="F120" s="143"/>
      <c r="G120" s="144">
        <f t="shared" si="9"/>
        <v>30000</v>
      </c>
      <c r="H120" s="79"/>
      <c r="I120" s="79"/>
      <c r="J120" s="71"/>
      <c r="K120" s="71"/>
      <c r="L120" s="71"/>
    </row>
    <row r="121" spans="1:12" x14ac:dyDescent="0.25">
      <c r="A121" s="119" t="s">
        <v>495</v>
      </c>
      <c r="B121" s="202" t="s">
        <v>256</v>
      </c>
      <c r="C121" s="207">
        <v>2018</v>
      </c>
      <c r="D121" s="143">
        <v>24000</v>
      </c>
      <c r="E121" s="143"/>
      <c r="F121" s="143"/>
      <c r="G121" s="144">
        <f t="shared" si="9"/>
        <v>24000</v>
      </c>
      <c r="H121" s="79"/>
      <c r="I121" s="79"/>
      <c r="J121" s="71"/>
      <c r="K121" s="71"/>
      <c r="L121" s="71"/>
    </row>
    <row r="122" spans="1:12" x14ac:dyDescent="0.25">
      <c r="A122" s="119" t="s">
        <v>496</v>
      </c>
      <c r="B122" s="202" t="s">
        <v>257</v>
      </c>
      <c r="C122" s="207">
        <v>2018</v>
      </c>
      <c r="D122" s="143">
        <v>2912</v>
      </c>
      <c r="E122" s="143"/>
      <c r="F122" s="143"/>
      <c r="G122" s="144">
        <f t="shared" si="9"/>
        <v>2912</v>
      </c>
      <c r="H122" s="79"/>
      <c r="I122" s="79"/>
      <c r="J122" s="71"/>
      <c r="K122" s="71"/>
      <c r="L122" s="71"/>
    </row>
    <row r="123" spans="1:12" x14ac:dyDescent="0.25">
      <c r="A123" s="53" t="s">
        <v>338</v>
      </c>
      <c r="B123" s="202" t="s">
        <v>258</v>
      </c>
      <c r="C123" s="207">
        <v>2018</v>
      </c>
      <c r="D123" s="143">
        <v>100000</v>
      </c>
      <c r="E123" s="143"/>
      <c r="F123" s="143"/>
      <c r="G123" s="144">
        <f t="shared" si="9"/>
        <v>100000</v>
      </c>
      <c r="H123" s="79"/>
      <c r="I123" s="79"/>
      <c r="J123" s="71"/>
      <c r="K123" s="71"/>
      <c r="L123" s="71"/>
    </row>
    <row r="124" spans="1:12" x14ac:dyDescent="0.25">
      <c r="A124" s="53" t="s">
        <v>339</v>
      </c>
      <c r="B124" s="202" t="s">
        <v>272</v>
      </c>
      <c r="C124" s="207">
        <v>2018</v>
      </c>
      <c r="D124" s="143">
        <v>1037500</v>
      </c>
      <c r="E124" s="143"/>
      <c r="F124" s="143"/>
      <c r="G124" s="144">
        <f t="shared" si="9"/>
        <v>1037500</v>
      </c>
      <c r="H124" s="79"/>
      <c r="I124" s="79"/>
      <c r="J124" s="71"/>
      <c r="K124" s="71"/>
      <c r="L124" s="71"/>
    </row>
    <row r="125" spans="1:12" x14ac:dyDescent="0.25">
      <c r="A125" s="53" t="s">
        <v>340</v>
      </c>
      <c r="B125" s="202" t="s">
        <v>273</v>
      </c>
      <c r="C125" s="207">
        <v>2018</v>
      </c>
      <c r="D125" s="143">
        <v>100000</v>
      </c>
      <c r="E125" s="143"/>
      <c r="F125" s="143"/>
      <c r="G125" s="144">
        <f t="shared" si="9"/>
        <v>100000</v>
      </c>
      <c r="H125" s="79"/>
      <c r="I125" s="79"/>
      <c r="J125" s="71"/>
      <c r="K125" s="71"/>
      <c r="L125" s="71"/>
    </row>
    <row r="126" spans="1:12" ht="60" x14ac:dyDescent="0.25">
      <c r="A126" s="53" t="s">
        <v>474</v>
      </c>
      <c r="B126" s="202" t="s">
        <v>274</v>
      </c>
      <c r="C126" s="207">
        <v>2018</v>
      </c>
      <c r="D126" s="143">
        <v>400000</v>
      </c>
      <c r="E126" s="143"/>
      <c r="F126" s="143"/>
      <c r="G126" s="144">
        <f t="shared" si="9"/>
        <v>400000</v>
      </c>
      <c r="H126" s="79"/>
      <c r="I126" s="79"/>
      <c r="J126" s="71"/>
      <c r="K126" s="71"/>
      <c r="L126" s="71"/>
    </row>
    <row r="127" spans="1:12" ht="30" hidden="1" x14ac:dyDescent="0.25">
      <c r="A127" s="53" t="s">
        <v>341</v>
      </c>
      <c r="B127" s="202" t="s">
        <v>275</v>
      </c>
      <c r="C127" s="207">
        <v>2018</v>
      </c>
      <c r="D127" s="143"/>
      <c r="E127" s="143"/>
      <c r="F127" s="143"/>
      <c r="G127" s="144">
        <f t="shared" si="9"/>
        <v>0</v>
      </c>
      <c r="H127" s="79"/>
      <c r="I127" s="79"/>
      <c r="J127" s="71"/>
      <c r="K127" s="71"/>
      <c r="L127" s="71"/>
    </row>
    <row r="128" spans="1:12" ht="30" x14ac:dyDescent="0.25">
      <c r="A128" s="53" t="s">
        <v>342</v>
      </c>
      <c r="B128" s="202" t="s">
        <v>276</v>
      </c>
      <c r="C128" s="207">
        <v>2018</v>
      </c>
      <c r="D128" s="143">
        <v>100000</v>
      </c>
      <c r="E128" s="143"/>
      <c r="F128" s="143"/>
      <c r="G128" s="144">
        <f t="shared" si="9"/>
        <v>100000</v>
      </c>
      <c r="H128" s="79"/>
      <c r="I128" s="79"/>
      <c r="J128" s="71"/>
      <c r="K128" s="71"/>
      <c r="L128" s="71"/>
    </row>
    <row r="129" spans="1:12" ht="33" customHeight="1" x14ac:dyDescent="0.25">
      <c r="A129" s="53" t="s">
        <v>475</v>
      </c>
      <c r="B129" s="202" t="s">
        <v>277</v>
      </c>
      <c r="C129" s="207">
        <v>2018</v>
      </c>
      <c r="D129" s="144">
        <v>283692.15000000002</v>
      </c>
      <c r="E129" s="143"/>
      <c r="F129" s="143"/>
      <c r="G129" s="144">
        <f t="shared" si="9"/>
        <v>283692.15000000002</v>
      </c>
      <c r="H129" s="79"/>
      <c r="I129" s="79"/>
      <c r="J129" s="71"/>
      <c r="K129" s="71"/>
      <c r="L129" s="71"/>
    </row>
    <row r="130" spans="1:12" ht="30" x14ac:dyDescent="0.25">
      <c r="A130" s="53" t="s">
        <v>476</v>
      </c>
      <c r="B130" s="202" t="s">
        <v>278</v>
      </c>
      <c r="C130" s="207">
        <v>2018</v>
      </c>
      <c r="D130" s="144">
        <v>600000</v>
      </c>
      <c r="E130" s="143"/>
      <c r="F130" s="143"/>
      <c r="G130" s="144">
        <f t="shared" si="9"/>
        <v>600000</v>
      </c>
      <c r="H130" s="80"/>
      <c r="I130" s="80"/>
      <c r="J130" s="71"/>
      <c r="K130" s="71"/>
      <c r="L130" s="71"/>
    </row>
    <row r="131" spans="1:12" ht="45" x14ac:dyDescent="0.25">
      <c r="A131" s="74" t="s">
        <v>345</v>
      </c>
      <c r="B131" s="202" t="s">
        <v>279</v>
      </c>
      <c r="C131" s="207">
        <v>2018</v>
      </c>
      <c r="D131" s="143">
        <v>300000</v>
      </c>
      <c r="E131" s="143"/>
      <c r="F131" s="143"/>
      <c r="G131" s="144">
        <f t="shared" si="9"/>
        <v>300000</v>
      </c>
      <c r="H131" s="80"/>
      <c r="I131" s="80"/>
      <c r="J131" s="71"/>
      <c r="K131" s="71"/>
      <c r="L131" s="71"/>
    </row>
    <row r="132" spans="1:12" ht="30" x14ac:dyDescent="0.25">
      <c r="A132" s="186" t="s">
        <v>435</v>
      </c>
      <c r="B132" s="202" t="s">
        <v>351</v>
      </c>
      <c r="C132" s="207">
        <v>2018</v>
      </c>
      <c r="D132" s="143">
        <v>400000</v>
      </c>
      <c r="E132" s="143"/>
      <c r="F132" s="143"/>
      <c r="G132" s="144">
        <f t="shared" si="9"/>
        <v>400000</v>
      </c>
      <c r="H132" s="80"/>
      <c r="I132" s="80"/>
      <c r="J132" s="71"/>
      <c r="K132" s="71"/>
      <c r="L132" s="71"/>
    </row>
    <row r="133" spans="1:12" ht="30" hidden="1" x14ac:dyDescent="0.25">
      <c r="A133" s="109" t="s">
        <v>346</v>
      </c>
      <c r="B133" s="202" t="s">
        <v>279</v>
      </c>
      <c r="C133" s="207">
        <v>2018</v>
      </c>
      <c r="D133" s="143"/>
      <c r="E133" s="143"/>
      <c r="F133" s="143"/>
      <c r="G133" s="144">
        <f t="shared" si="9"/>
        <v>0</v>
      </c>
      <c r="H133" s="80"/>
      <c r="I133" s="80"/>
      <c r="J133" s="71"/>
      <c r="K133" s="71"/>
      <c r="L133" s="71"/>
    </row>
    <row r="134" spans="1:12" ht="30" hidden="1" x14ac:dyDescent="0.25">
      <c r="A134" s="109" t="s">
        <v>434</v>
      </c>
      <c r="B134" s="202" t="s">
        <v>351</v>
      </c>
      <c r="C134" s="207">
        <v>2018</v>
      </c>
      <c r="D134" s="143"/>
      <c r="E134" s="143"/>
      <c r="F134" s="143"/>
      <c r="G134" s="144">
        <f t="shared" si="9"/>
        <v>0</v>
      </c>
      <c r="H134" s="80"/>
      <c r="I134" s="80"/>
      <c r="J134" s="71"/>
      <c r="K134" s="71"/>
      <c r="L134" s="71"/>
    </row>
    <row r="135" spans="1:12" ht="47.25" hidden="1" customHeight="1" x14ac:dyDescent="0.25">
      <c r="A135" s="74" t="s">
        <v>477</v>
      </c>
      <c r="B135" s="202" t="s">
        <v>423</v>
      </c>
      <c r="C135" s="207">
        <v>2018</v>
      </c>
      <c r="D135" s="143"/>
      <c r="E135" s="143"/>
      <c r="F135" s="143"/>
      <c r="G135" s="144">
        <f t="shared" si="9"/>
        <v>0</v>
      </c>
      <c r="H135" s="80"/>
      <c r="I135" s="80"/>
      <c r="J135" s="71"/>
      <c r="K135" s="71"/>
      <c r="L135" s="71"/>
    </row>
    <row r="136" spans="1:12" x14ac:dyDescent="0.25">
      <c r="A136" s="74" t="s">
        <v>352</v>
      </c>
      <c r="B136" s="202" t="s">
        <v>436</v>
      </c>
      <c r="C136" s="207">
        <v>2018</v>
      </c>
      <c r="D136" s="143">
        <v>10000</v>
      </c>
      <c r="E136" s="143"/>
      <c r="F136" s="143"/>
      <c r="G136" s="144">
        <f t="shared" si="9"/>
        <v>10000</v>
      </c>
      <c r="H136" s="80"/>
      <c r="I136" s="80"/>
      <c r="J136" s="71"/>
      <c r="K136" s="71"/>
      <c r="L136" s="71"/>
    </row>
    <row r="137" spans="1:12" x14ac:dyDescent="0.25">
      <c r="A137" s="74" t="s">
        <v>353</v>
      </c>
      <c r="B137" s="202" t="s">
        <v>479</v>
      </c>
      <c r="C137" s="207">
        <v>2018</v>
      </c>
      <c r="D137" s="143">
        <v>1500</v>
      </c>
      <c r="E137" s="143"/>
      <c r="F137" s="143"/>
      <c r="G137" s="144">
        <f t="shared" si="9"/>
        <v>1500</v>
      </c>
      <c r="H137" s="80"/>
      <c r="I137" s="80"/>
      <c r="J137" s="71"/>
      <c r="K137" s="71"/>
      <c r="L137" s="71"/>
    </row>
    <row r="138" spans="1:12" ht="30" x14ac:dyDescent="0.25">
      <c r="A138" s="177" t="s">
        <v>424</v>
      </c>
      <c r="B138" s="202" t="s">
        <v>480</v>
      </c>
      <c r="C138" s="207">
        <v>2018</v>
      </c>
      <c r="D138" s="143">
        <v>22714.76</v>
      </c>
      <c r="E138" s="143"/>
      <c r="F138" s="143"/>
      <c r="G138" s="144">
        <f t="shared" si="9"/>
        <v>22714.76</v>
      </c>
      <c r="H138" s="80"/>
      <c r="I138" s="80"/>
      <c r="J138" s="71"/>
      <c r="K138" s="71"/>
      <c r="L138" s="71"/>
    </row>
    <row r="139" spans="1:12" hidden="1" x14ac:dyDescent="0.25">
      <c r="A139" s="74" t="s">
        <v>408</v>
      </c>
      <c r="B139" s="202" t="s">
        <v>481</v>
      </c>
      <c r="C139" s="207">
        <v>2018</v>
      </c>
      <c r="D139" s="72"/>
      <c r="E139" s="72"/>
      <c r="F139" s="72"/>
      <c r="G139" s="80">
        <f t="shared" si="9"/>
        <v>0</v>
      </c>
      <c r="H139" s="80"/>
      <c r="I139" s="80"/>
      <c r="J139" s="71"/>
      <c r="K139" s="71"/>
      <c r="L139" s="71"/>
    </row>
    <row r="140" spans="1:12" ht="34.5" hidden="1" customHeight="1" x14ac:dyDescent="0.25">
      <c r="A140" s="168" t="s">
        <v>422</v>
      </c>
      <c r="B140" s="202" t="s">
        <v>494</v>
      </c>
      <c r="C140" s="207">
        <v>2018</v>
      </c>
      <c r="D140" s="169"/>
      <c r="E140" s="72"/>
      <c r="F140" s="72"/>
      <c r="G140" s="174">
        <f t="shared" si="9"/>
        <v>0</v>
      </c>
      <c r="H140" s="80"/>
      <c r="I140" s="80"/>
      <c r="J140" s="71"/>
      <c r="K140" s="71"/>
      <c r="L140" s="71"/>
    </row>
  </sheetData>
  <mergeCells count="134">
    <mergeCell ref="E41:F41"/>
    <mergeCell ref="E15:F15"/>
    <mergeCell ref="E16:F16"/>
    <mergeCell ref="E55:F55"/>
    <mergeCell ref="E61:F61"/>
    <mergeCell ref="E13:F13"/>
    <mergeCell ref="E14:F14"/>
    <mergeCell ref="J74:K74"/>
    <mergeCell ref="J75:K75"/>
    <mergeCell ref="E53:F53"/>
    <mergeCell ref="E65:F65"/>
    <mergeCell ref="E66:F66"/>
    <mergeCell ref="J33:K33"/>
    <mergeCell ref="J34:K34"/>
    <mergeCell ref="J35:K35"/>
    <mergeCell ref="J65:K65"/>
    <mergeCell ref="J66:K66"/>
    <mergeCell ref="J44:K44"/>
    <mergeCell ref="J46:K46"/>
    <mergeCell ref="E44:F44"/>
    <mergeCell ref="E46:F46"/>
    <mergeCell ref="E47:F47"/>
    <mergeCell ref="E50:F50"/>
    <mergeCell ref="E42:F42"/>
    <mergeCell ref="A1:L1"/>
    <mergeCell ref="A2:L2"/>
    <mergeCell ref="D3:L3"/>
    <mergeCell ref="D4:L4"/>
    <mergeCell ref="A3:A6"/>
    <mergeCell ref="B3:B6"/>
    <mergeCell ref="C3:C6"/>
    <mergeCell ref="D5:D6"/>
    <mergeCell ref="G5:G6"/>
    <mergeCell ref="H5:H6"/>
    <mergeCell ref="I5:I6"/>
    <mergeCell ref="E5:F6"/>
    <mergeCell ref="J6:K6"/>
    <mergeCell ref="J5:L5"/>
    <mergeCell ref="J53:K53"/>
    <mergeCell ref="E64:F64"/>
    <mergeCell ref="E57:F57"/>
    <mergeCell ref="E54:F54"/>
    <mergeCell ref="E56:F56"/>
    <mergeCell ref="E59:F59"/>
    <mergeCell ref="J59:K59"/>
    <mergeCell ref="J58:K58"/>
    <mergeCell ref="E60:F60"/>
    <mergeCell ref="E63:F63"/>
    <mergeCell ref="E62:F62"/>
    <mergeCell ref="A82:A85"/>
    <mergeCell ref="B82:B85"/>
    <mergeCell ref="C82:C85"/>
    <mergeCell ref="D82:L82"/>
    <mergeCell ref="D83:F84"/>
    <mergeCell ref="G83:L83"/>
    <mergeCell ref="G84:I84"/>
    <mergeCell ref="J84:L84"/>
    <mergeCell ref="J67:K67"/>
    <mergeCell ref="J68:K68"/>
    <mergeCell ref="J69:K69"/>
    <mergeCell ref="J70:K70"/>
    <mergeCell ref="J71:K71"/>
    <mergeCell ref="E67:F67"/>
    <mergeCell ref="E68:F68"/>
    <mergeCell ref="A79:L79"/>
    <mergeCell ref="A80:L80"/>
    <mergeCell ref="E69:F69"/>
    <mergeCell ref="E70:F70"/>
    <mergeCell ref="E71:F71"/>
    <mergeCell ref="J76:K76"/>
    <mergeCell ref="E76:F76"/>
    <mergeCell ref="J72:K72"/>
    <mergeCell ref="J73:K73"/>
    <mergeCell ref="J7:K7"/>
    <mergeCell ref="J8:K8"/>
    <mergeCell ref="J9:K9"/>
    <mergeCell ref="J10:K10"/>
    <mergeCell ref="J11:K11"/>
    <mergeCell ref="E25:F25"/>
    <mergeCell ref="E26:F26"/>
    <mergeCell ref="E27:F27"/>
    <mergeCell ref="E12:F12"/>
    <mergeCell ref="E17:F17"/>
    <mergeCell ref="E18:F18"/>
    <mergeCell ref="E21:F21"/>
    <mergeCell ref="E22:F22"/>
    <mergeCell ref="E7:F7"/>
    <mergeCell ref="E8:F8"/>
    <mergeCell ref="E9:F9"/>
    <mergeCell ref="E10:F10"/>
    <mergeCell ref="E11:F11"/>
    <mergeCell ref="J23:K23"/>
    <mergeCell ref="E23:F23"/>
    <mergeCell ref="E24:F24"/>
    <mergeCell ref="J12:K12"/>
    <mergeCell ref="J17:K17"/>
    <mergeCell ref="J24:K24"/>
    <mergeCell ref="J25:K25"/>
    <mergeCell ref="E33:F33"/>
    <mergeCell ref="E34:F34"/>
    <mergeCell ref="E30:F30"/>
    <mergeCell ref="E31:F31"/>
    <mergeCell ref="E32:F32"/>
    <mergeCell ref="J18:K18"/>
    <mergeCell ref="J21:K21"/>
    <mergeCell ref="J22:K22"/>
    <mergeCell ref="J26:K26"/>
    <mergeCell ref="J27:K27"/>
    <mergeCell ref="J29:K29"/>
    <mergeCell ref="J28:K28"/>
    <mergeCell ref="E35:F35"/>
    <mergeCell ref="E36:F36"/>
    <mergeCell ref="E37:F37"/>
    <mergeCell ref="E38:F38"/>
    <mergeCell ref="E39:F39"/>
    <mergeCell ref="E28:F28"/>
    <mergeCell ref="E29:F29"/>
    <mergeCell ref="E51:F51"/>
    <mergeCell ref="J60:K60"/>
    <mergeCell ref="E48:F48"/>
    <mergeCell ref="E45:F45"/>
    <mergeCell ref="E49:F49"/>
    <mergeCell ref="J50:K50"/>
    <mergeCell ref="J47:K47"/>
    <mergeCell ref="J42:K42"/>
    <mergeCell ref="J38:K38"/>
    <mergeCell ref="J39:K39"/>
    <mergeCell ref="J36:K36"/>
    <mergeCell ref="J37:K37"/>
    <mergeCell ref="E40:F40"/>
    <mergeCell ref="J52:K52"/>
    <mergeCell ref="E52:F52"/>
    <mergeCell ref="E43:F43"/>
    <mergeCell ref="J43:K43"/>
  </mergeCells>
  <pageMargins left="0.31496062992125984" right="0.31496062992125984" top="0.35433070866141736" bottom="0.35433070866141736" header="0.11811023622047245" footer="0.11811023622047245"/>
  <pageSetup paperSize="9" scale="80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opLeftCell="A98" workbookViewId="0">
      <selection activeCell="A111" sqref="A111:D111"/>
    </sheetView>
  </sheetViews>
  <sheetFormatPr defaultColWidth="8.85546875" defaultRowHeight="15" x14ac:dyDescent="0.25"/>
  <cols>
    <col min="1" max="1" width="12" style="1" customWidth="1"/>
    <col min="2" max="2" width="8.140625" style="1" customWidth="1"/>
    <col min="3" max="3" width="16" style="1" customWidth="1"/>
    <col min="4" max="4" width="12.5703125" style="1" customWidth="1"/>
    <col min="5" max="5" width="12.28515625" style="1" customWidth="1"/>
    <col min="6" max="6" width="11" style="1" customWidth="1"/>
    <col min="7" max="7" width="12.5703125" style="1" customWidth="1"/>
    <col min="8" max="8" width="10.140625" style="1" customWidth="1"/>
    <col min="9" max="9" width="10.7109375" style="1" customWidth="1"/>
    <col min="10" max="10" width="19.5703125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6.75" hidden="1" customHeight="1" x14ac:dyDescent="0.25">
      <c r="A1" s="19"/>
      <c r="B1" s="20"/>
      <c r="C1" s="6"/>
      <c r="D1" s="6"/>
      <c r="E1" s="21"/>
      <c r="F1" s="21"/>
      <c r="G1" s="21"/>
      <c r="H1" s="21"/>
      <c r="I1" s="21"/>
      <c r="J1" s="22"/>
    </row>
    <row r="2" spans="1:12" ht="15.75" customHeight="1" x14ac:dyDescent="0.25">
      <c r="A2" s="275" t="s">
        <v>116</v>
      </c>
      <c r="B2" s="275"/>
      <c r="C2" s="275"/>
      <c r="D2" s="275"/>
      <c r="E2" s="275"/>
      <c r="F2" s="275"/>
      <c r="G2" s="275"/>
      <c r="H2" s="275"/>
      <c r="I2" s="275"/>
      <c r="J2" s="275"/>
      <c r="K2" s="23"/>
      <c r="L2" s="23"/>
    </row>
    <row r="3" spans="1:12" ht="19.5" customHeight="1" thickBot="1" x14ac:dyDescent="0.3">
      <c r="A3" s="277" t="s">
        <v>117</v>
      </c>
      <c r="B3" s="277"/>
      <c r="C3" s="277"/>
      <c r="D3" s="343" t="s">
        <v>6</v>
      </c>
      <c r="E3" s="343"/>
      <c r="F3" s="343"/>
      <c r="G3" s="343"/>
      <c r="H3" s="343"/>
      <c r="I3" s="343"/>
      <c r="J3" s="36"/>
      <c r="K3" s="24"/>
      <c r="L3" s="24"/>
    </row>
    <row r="4" spans="1:12" ht="8.25" customHeight="1" thickTop="1" x14ac:dyDescent="0.25"/>
    <row r="5" spans="1:12" ht="16.5" thickBot="1" x14ac:dyDescent="0.3">
      <c r="D5" s="25" t="s">
        <v>118</v>
      </c>
      <c r="E5" s="337"/>
      <c r="F5" s="337"/>
      <c r="G5" s="337"/>
      <c r="I5" s="26"/>
      <c r="J5" s="27" t="s">
        <v>119</v>
      </c>
    </row>
    <row r="6" spans="1:12" ht="9.75" customHeight="1" thickTop="1" x14ac:dyDescent="0.25"/>
    <row r="7" spans="1:12" ht="15" customHeight="1" x14ac:dyDescent="0.25">
      <c r="A7" s="309" t="s">
        <v>1</v>
      </c>
      <c r="B7" s="323"/>
      <c r="C7" s="308"/>
      <c r="D7" s="309" t="s">
        <v>122</v>
      </c>
      <c r="E7" s="308"/>
      <c r="F7" s="309" t="s">
        <v>121</v>
      </c>
      <c r="G7" s="323"/>
      <c r="H7" s="308"/>
      <c r="I7" s="309" t="s">
        <v>120</v>
      </c>
      <c r="J7" s="308"/>
    </row>
    <row r="8" spans="1:12" ht="15" customHeight="1" x14ac:dyDescent="0.25">
      <c r="A8" s="309">
        <v>1</v>
      </c>
      <c r="B8" s="323"/>
      <c r="C8" s="308"/>
      <c r="D8" s="309">
        <v>2</v>
      </c>
      <c r="E8" s="308"/>
      <c r="F8" s="309">
        <v>3</v>
      </c>
      <c r="G8" s="323"/>
      <c r="H8" s="308"/>
      <c r="I8" s="309">
        <v>4</v>
      </c>
      <c r="J8" s="308"/>
    </row>
    <row r="9" spans="1:12" ht="31.5" customHeight="1" x14ac:dyDescent="0.25">
      <c r="A9" s="338" t="s">
        <v>123</v>
      </c>
      <c r="B9" s="339"/>
      <c r="C9" s="340"/>
      <c r="D9" s="309"/>
      <c r="E9" s="308"/>
      <c r="F9" s="296"/>
      <c r="G9" s="297"/>
      <c r="H9" s="298"/>
      <c r="I9" s="341"/>
      <c r="J9" s="342"/>
    </row>
    <row r="10" spans="1:12" x14ac:dyDescent="0.25">
      <c r="A10" s="291" t="s">
        <v>124</v>
      </c>
      <c r="B10" s="292"/>
      <c r="C10" s="293"/>
      <c r="D10" s="309"/>
      <c r="E10" s="308"/>
      <c r="F10" s="296">
        <f>SUM(F12:H25)</f>
        <v>0</v>
      </c>
      <c r="G10" s="297"/>
      <c r="H10" s="298"/>
      <c r="I10" s="341"/>
      <c r="J10" s="342"/>
    </row>
    <row r="11" spans="1:12" x14ac:dyDescent="0.25">
      <c r="A11" s="291" t="s">
        <v>2</v>
      </c>
      <c r="B11" s="292"/>
      <c r="C11" s="293"/>
      <c r="D11" s="309"/>
      <c r="E11" s="308"/>
      <c r="F11" s="296"/>
      <c r="G11" s="297"/>
      <c r="H11" s="298"/>
      <c r="I11" s="341"/>
      <c r="J11" s="342"/>
    </row>
    <row r="12" spans="1:12" ht="18" customHeight="1" x14ac:dyDescent="0.25">
      <c r="A12" s="291"/>
      <c r="B12" s="292"/>
      <c r="C12" s="293"/>
      <c r="D12" s="309"/>
      <c r="E12" s="308"/>
      <c r="F12" s="296"/>
      <c r="G12" s="297"/>
      <c r="H12" s="298"/>
      <c r="I12" s="299"/>
      <c r="J12" s="300"/>
    </row>
    <row r="13" spans="1:12" ht="26.25" hidden="1" customHeight="1" x14ac:dyDescent="0.25">
      <c r="A13" s="291" t="s">
        <v>384</v>
      </c>
      <c r="B13" s="292"/>
      <c r="C13" s="293"/>
      <c r="D13" s="309" t="s">
        <v>309</v>
      </c>
      <c r="E13" s="308"/>
      <c r="F13" s="296"/>
      <c r="G13" s="297"/>
      <c r="H13" s="298"/>
      <c r="I13" s="299" t="s">
        <v>385</v>
      </c>
      <c r="J13" s="300"/>
    </row>
    <row r="14" spans="1:12" ht="30.75" hidden="1" customHeight="1" x14ac:dyDescent="0.25">
      <c r="A14" s="291" t="s">
        <v>312</v>
      </c>
      <c r="B14" s="292"/>
      <c r="C14" s="293"/>
      <c r="D14" s="309" t="s">
        <v>309</v>
      </c>
      <c r="E14" s="308"/>
      <c r="F14" s="296"/>
      <c r="G14" s="297"/>
      <c r="H14" s="298"/>
      <c r="I14" s="299" t="s">
        <v>389</v>
      </c>
      <c r="J14" s="300"/>
    </row>
    <row r="15" spans="1:12" ht="28.5" hidden="1" customHeight="1" x14ac:dyDescent="0.25">
      <c r="A15" s="291" t="s">
        <v>312</v>
      </c>
      <c r="B15" s="292"/>
      <c r="C15" s="293"/>
      <c r="D15" s="309" t="s">
        <v>309</v>
      </c>
      <c r="E15" s="308"/>
      <c r="F15" s="296"/>
      <c r="G15" s="297"/>
      <c r="H15" s="298"/>
      <c r="I15" s="299" t="s">
        <v>394</v>
      </c>
      <c r="J15" s="300"/>
    </row>
    <row r="16" spans="1:12" ht="27" hidden="1" customHeight="1" x14ac:dyDescent="0.25">
      <c r="A16" s="291" t="s">
        <v>312</v>
      </c>
      <c r="B16" s="292"/>
      <c r="C16" s="293"/>
      <c r="D16" s="309" t="s">
        <v>309</v>
      </c>
      <c r="E16" s="308"/>
      <c r="F16" s="296"/>
      <c r="G16" s="297"/>
      <c r="H16" s="298"/>
      <c r="I16" s="299" t="s">
        <v>409</v>
      </c>
      <c r="J16" s="300"/>
    </row>
    <row r="17" spans="1:12" ht="28.5" hidden="1" customHeight="1" x14ac:dyDescent="0.25">
      <c r="A17" s="291" t="s">
        <v>312</v>
      </c>
      <c r="B17" s="292"/>
      <c r="C17" s="293"/>
      <c r="D17" s="309" t="s">
        <v>309</v>
      </c>
      <c r="E17" s="308"/>
      <c r="F17" s="296"/>
      <c r="G17" s="297"/>
      <c r="H17" s="298"/>
      <c r="I17" s="299" t="s">
        <v>410</v>
      </c>
      <c r="J17" s="300"/>
    </row>
    <row r="18" spans="1:12" ht="28.5" hidden="1" customHeight="1" x14ac:dyDescent="0.25">
      <c r="A18" s="291" t="s">
        <v>312</v>
      </c>
      <c r="B18" s="292"/>
      <c r="C18" s="293"/>
      <c r="D18" s="309" t="s">
        <v>309</v>
      </c>
      <c r="E18" s="308"/>
      <c r="F18" s="296"/>
      <c r="G18" s="297"/>
      <c r="H18" s="298"/>
      <c r="I18" s="299" t="s">
        <v>437</v>
      </c>
      <c r="J18" s="300"/>
    </row>
    <row r="19" spans="1:12" ht="28.5" hidden="1" customHeight="1" x14ac:dyDescent="0.25">
      <c r="A19" s="291" t="s">
        <v>438</v>
      </c>
      <c r="B19" s="292"/>
      <c r="C19" s="293"/>
      <c r="D19" s="309" t="s">
        <v>309</v>
      </c>
      <c r="E19" s="308"/>
      <c r="F19" s="296"/>
      <c r="G19" s="297"/>
      <c r="H19" s="298"/>
      <c r="I19" s="299" t="s">
        <v>439</v>
      </c>
      <c r="J19" s="300"/>
    </row>
    <row r="20" spans="1:12" ht="28.5" hidden="1" customHeight="1" x14ac:dyDescent="0.25">
      <c r="A20" s="291" t="s">
        <v>440</v>
      </c>
      <c r="B20" s="292"/>
      <c r="C20" s="293"/>
      <c r="D20" s="309" t="s">
        <v>309</v>
      </c>
      <c r="E20" s="308"/>
      <c r="F20" s="296"/>
      <c r="G20" s="297"/>
      <c r="H20" s="298"/>
      <c r="I20" s="299" t="s">
        <v>441</v>
      </c>
      <c r="J20" s="300"/>
    </row>
    <row r="21" spans="1:12" ht="28.5" hidden="1" customHeight="1" x14ac:dyDescent="0.25">
      <c r="A21" s="291" t="s">
        <v>312</v>
      </c>
      <c r="B21" s="292"/>
      <c r="C21" s="293"/>
      <c r="D21" s="309" t="s">
        <v>309</v>
      </c>
      <c r="E21" s="308"/>
      <c r="F21" s="296"/>
      <c r="G21" s="297"/>
      <c r="H21" s="298"/>
      <c r="I21" s="299" t="s">
        <v>451</v>
      </c>
      <c r="J21" s="300"/>
    </row>
    <row r="22" spans="1:12" ht="28.5" hidden="1" customHeight="1" x14ac:dyDescent="0.25">
      <c r="A22" s="291" t="s">
        <v>312</v>
      </c>
      <c r="B22" s="292"/>
      <c r="C22" s="293"/>
      <c r="D22" s="309" t="s">
        <v>309</v>
      </c>
      <c r="E22" s="308"/>
      <c r="F22" s="296"/>
      <c r="G22" s="297"/>
      <c r="H22" s="298"/>
      <c r="I22" s="299" t="s">
        <v>454</v>
      </c>
      <c r="J22" s="300"/>
    </row>
    <row r="23" spans="1:12" ht="28.5" hidden="1" customHeight="1" x14ac:dyDescent="0.25">
      <c r="A23" s="291" t="s">
        <v>312</v>
      </c>
      <c r="B23" s="292"/>
      <c r="C23" s="293"/>
      <c r="D23" s="309" t="s">
        <v>309</v>
      </c>
      <c r="E23" s="308"/>
      <c r="F23" s="296"/>
      <c r="G23" s="297"/>
      <c r="H23" s="298"/>
      <c r="I23" s="299" t="s">
        <v>463</v>
      </c>
      <c r="J23" s="300"/>
    </row>
    <row r="24" spans="1:12" ht="28.5" hidden="1" customHeight="1" x14ac:dyDescent="0.25">
      <c r="A24" s="291" t="s">
        <v>312</v>
      </c>
      <c r="B24" s="292"/>
      <c r="C24" s="293"/>
      <c r="D24" s="309" t="s">
        <v>309</v>
      </c>
      <c r="E24" s="308"/>
      <c r="F24" s="296"/>
      <c r="G24" s="297"/>
      <c r="H24" s="298"/>
      <c r="I24" s="299" t="s">
        <v>464</v>
      </c>
      <c r="J24" s="300"/>
    </row>
    <row r="25" spans="1:12" ht="28.5" hidden="1" customHeight="1" x14ac:dyDescent="0.25">
      <c r="A25" s="291" t="s">
        <v>312</v>
      </c>
      <c r="B25" s="292"/>
      <c r="C25" s="293"/>
      <c r="D25" s="309" t="s">
        <v>309</v>
      </c>
      <c r="E25" s="308"/>
      <c r="F25" s="296"/>
      <c r="G25" s="297"/>
      <c r="H25" s="298"/>
      <c r="I25" s="299" t="s">
        <v>482</v>
      </c>
      <c r="J25" s="300"/>
    </row>
    <row r="26" spans="1:12" ht="15" customHeight="1" x14ac:dyDescent="0.25">
      <c r="A26" s="291" t="s">
        <v>125</v>
      </c>
      <c r="B26" s="292"/>
      <c r="C26" s="293"/>
      <c r="D26" s="309"/>
      <c r="E26" s="308"/>
      <c r="F26" s="296">
        <f>SUM(F28:F65)</f>
        <v>0</v>
      </c>
      <c r="G26" s="297"/>
      <c r="H26" s="298"/>
      <c r="I26" s="299"/>
      <c r="J26" s="300"/>
      <c r="L26" s="204">
        <f>F10-F26</f>
        <v>0</v>
      </c>
    </row>
    <row r="27" spans="1:12" x14ac:dyDescent="0.25">
      <c r="A27" s="291" t="s">
        <v>2</v>
      </c>
      <c r="B27" s="292"/>
      <c r="C27" s="293"/>
      <c r="D27" s="309"/>
      <c r="E27" s="308"/>
      <c r="F27" s="296"/>
      <c r="G27" s="297"/>
      <c r="H27" s="298"/>
      <c r="I27" s="299"/>
      <c r="J27" s="300"/>
    </row>
    <row r="28" spans="1:12" ht="18.75" customHeight="1" x14ac:dyDescent="0.25">
      <c r="A28" s="291"/>
      <c r="B28" s="292"/>
      <c r="C28" s="293"/>
      <c r="D28" s="294"/>
      <c r="E28" s="295"/>
      <c r="F28" s="296"/>
      <c r="G28" s="297"/>
      <c r="H28" s="298"/>
      <c r="I28" s="299"/>
      <c r="J28" s="300"/>
    </row>
    <row r="29" spans="1:12" ht="27.75" hidden="1" customHeight="1" x14ac:dyDescent="0.25">
      <c r="A29" s="291" t="s">
        <v>330</v>
      </c>
      <c r="B29" s="292"/>
      <c r="C29" s="293"/>
      <c r="D29" s="294" t="s">
        <v>381</v>
      </c>
      <c r="E29" s="295"/>
      <c r="F29" s="296"/>
      <c r="G29" s="297"/>
      <c r="H29" s="298"/>
      <c r="I29" s="299" t="s">
        <v>385</v>
      </c>
      <c r="J29" s="300"/>
    </row>
    <row r="30" spans="1:12" ht="28.5" hidden="1" customHeight="1" x14ac:dyDescent="0.25">
      <c r="A30" s="291" t="s">
        <v>331</v>
      </c>
      <c r="B30" s="292"/>
      <c r="C30" s="293"/>
      <c r="D30" s="294" t="s">
        <v>382</v>
      </c>
      <c r="E30" s="295"/>
      <c r="F30" s="296"/>
      <c r="G30" s="297"/>
      <c r="H30" s="298"/>
      <c r="I30" s="299" t="s">
        <v>386</v>
      </c>
      <c r="J30" s="300"/>
    </row>
    <row r="31" spans="1:12" ht="33" hidden="1" customHeight="1" x14ac:dyDescent="0.25">
      <c r="A31" s="291" t="s">
        <v>330</v>
      </c>
      <c r="B31" s="292"/>
      <c r="C31" s="293"/>
      <c r="D31" s="309" t="s">
        <v>324</v>
      </c>
      <c r="E31" s="308"/>
      <c r="F31" s="296"/>
      <c r="G31" s="297"/>
      <c r="H31" s="298"/>
      <c r="I31" s="299" t="s">
        <v>389</v>
      </c>
      <c r="J31" s="300"/>
    </row>
    <row r="32" spans="1:12" ht="27.75" hidden="1" customHeight="1" x14ac:dyDescent="0.25">
      <c r="A32" s="291" t="s">
        <v>333</v>
      </c>
      <c r="B32" s="292"/>
      <c r="C32" s="293"/>
      <c r="D32" s="309" t="s">
        <v>329</v>
      </c>
      <c r="E32" s="308"/>
      <c r="F32" s="296"/>
      <c r="G32" s="297"/>
      <c r="H32" s="298"/>
      <c r="I32" s="316" t="s">
        <v>392</v>
      </c>
      <c r="J32" s="317"/>
    </row>
    <row r="33" spans="1:10" ht="22.5" hidden="1" customHeight="1" x14ac:dyDescent="0.25">
      <c r="A33" s="291" t="s">
        <v>7</v>
      </c>
      <c r="B33" s="292"/>
      <c r="C33" s="293"/>
      <c r="D33" s="307">
        <v>9.1907020000000098E+19</v>
      </c>
      <c r="E33" s="308"/>
      <c r="F33" s="296"/>
      <c r="G33" s="297"/>
      <c r="H33" s="298"/>
      <c r="I33" s="318"/>
      <c r="J33" s="319"/>
    </row>
    <row r="34" spans="1:10" ht="28.5" hidden="1" customHeight="1" x14ac:dyDescent="0.25">
      <c r="A34" s="291" t="s">
        <v>8</v>
      </c>
      <c r="B34" s="292"/>
      <c r="C34" s="293"/>
      <c r="D34" s="307" t="s">
        <v>323</v>
      </c>
      <c r="E34" s="308"/>
      <c r="F34" s="296"/>
      <c r="G34" s="297"/>
      <c r="H34" s="298"/>
      <c r="I34" s="299" t="s">
        <v>395</v>
      </c>
      <c r="J34" s="300"/>
    </row>
    <row r="35" spans="1:10" ht="27" hidden="1" customHeight="1" x14ac:dyDescent="0.25">
      <c r="A35" s="291" t="s">
        <v>396</v>
      </c>
      <c r="B35" s="292"/>
      <c r="C35" s="293"/>
      <c r="D35" s="294" t="s">
        <v>399</v>
      </c>
      <c r="E35" s="295"/>
      <c r="F35" s="296"/>
      <c r="G35" s="297"/>
      <c r="H35" s="298"/>
      <c r="I35" s="299" t="s">
        <v>428</v>
      </c>
      <c r="J35" s="300"/>
    </row>
    <row r="36" spans="1:10" ht="21.75" hidden="1" customHeight="1" x14ac:dyDescent="0.25">
      <c r="A36" s="291" t="s">
        <v>396</v>
      </c>
      <c r="B36" s="292"/>
      <c r="C36" s="293"/>
      <c r="D36" s="294" t="s">
        <v>399</v>
      </c>
      <c r="E36" s="295"/>
      <c r="F36" s="296"/>
      <c r="G36" s="297"/>
      <c r="H36" s="298"/>
      <c r="I36" s="299" t="s">
        <v>403</v>
      </c>
      <c r="J36" s="300"/>
    </row>
    <row r="37" spans="1:10" ht="24.75" hidden="1" customHeight="1" x14ac:dyDescent="0.25">
      <c r="A37" s="291" t="s">
        <v>396</v>
      </c>
      <c r="B37" s="292"/>
      <c r="C37" s="293"/>
      <c r="D37" s="294" t="s">
        <v>399</v>
      </c>
      <c r="E37" s="295"/>
      <c r="F37" s="296"/>
      <c r="G37" s="297"/>
      <c r="H37" s="298"/>
      <c r="I37" s="299" t="s">
        <v>404</v>
      </c>
      <c r="J37" s="300"/>
    </row>
    <row r="38" spans="1:10" ht="29.25" hidden="1" customHeight="1" x14ac:dyDescent="0.25">
      <c r="A38" s="291" t="s">
        <v>330</v>
      </c>
      <c r="B38" s="292"/>
      <c r="C38" s="293"/>
      <c r="D38" s="309" t="s">
        <v>324</v>
      </c>
      <c r="E38" s="308"/>
      <c r="F38" s="296"/>
      <c r="G38" s="297"/>
      <c r="H38" s="298"/>
      <c r="I38" s="316" t="s">
        <v>411</v>
      </c>
      <c r="J38" s="317"/>
    </row>
    <row r="39" spans="1:10" ht="23.25" hidden="1" customHeight="1" x14ac:dyDescent="0.25">
      <c r="A39" s="291" t="s">
        <v>331</v>
      </c>
      <c r="B39" s="292"/>
      <c r="C39" s="293"/>
      <c r="D39" s="294" t="s">
        <v>327</v>
      </c>
      <c r="E39" s="295"/>
      <c r="F39" s="296"/>
      <c r="G39" s="297"/>
      <c r="H39" s="298"/>
      <c r="I39" s="318"/>
      <c r="J39" s="319"/>
    </row>
    <row r="40" spans="1:10" ht="23.25" hidden="1" customHeight="1" x14ac:dyDescent="0.25">
      <c r="A40" s="291" t="s">
        <v>330</v>
      </c>
      <c r="B40" s="292"/>
      <c r="C40" s="293"/>
      <c r="D40" s="294" t="s">
        <v>325</v>
      </c>
      <c r="E40" s="295"/>
      <c r="F40" s="296"/>
      <c r="G40" s="297"/>
      <c r="H40" s="298"/>
      <c r="I40" s="316" t="s">
        <v>412</v>
      </c>
      <c r="J40" s="317"/>
    </row>
    <row r="41" spans="1:10" ht="27" hidden="1" customHeight="1" x14ac:dyDescent="0.25">
      <c r="A41" s="291" t="s">
        <v>415</v>
      </c>
      <c r="B41" s="292"/>
      <c r="C41" s="293"/>
      <c r="D41" s="294" t="s">
        <v>329</v>
      </c>
      <c r="E41" s="295"/>
      <c r="F41" s="296"/>
      <c r="G41" s="297"/>
      <c r="H41" s="298"/>
      <c r="I41" s="318"/>
      <c r="J41" s="319"/>
    </row>
    <row r="42" spans="1:10" ht="21" hidden="1" customHeight="1" x14ac:dyDescent="0.25">
      <c r="A42" s="291" t="s">
        <v>331</v>
      </c>
      <c r="B42" s="292"/>
      <c r="C42" s="293"/>
      <c r="D42" s="294" t="s">
        <v>413</v>
      </c>
      <c r="E42" s="295"/>
      <c r="F42" s="296"/>
      <c r="G42" s="297"/>
      <c r="H42" s="298"/>
      <c r="I42" s="299" t="s">
        <v>414</v>
      </c>
      <c r="J42" s="300"/>
    </row>
    <row r="43" spans="1:10" ht="28.5" hidden="1" customHeight="1" x14ac:dyDescent="0.25">
      <c r="A43" s="291" t="s">
        <v>416</v>
      </c>
      <c r="B43" s="292"/>
      <c r="C43" s="293"/>
      <c r="D43" s="294" t="s">
        <v>417</v>
      </c>
      <c r="E43" s="295"/>
      <c r="F43" s="296"/>
      <c r="G43" s="297"/>
      <c r="H43" s="298"/>
      <c r="I43" s="299" t="s">
        <v>418</v>
      </c>
      <c r="J43" s="300"/>
    </row>
    <row r="44" spans="1:10" ht="29.25" hidden="1" customHeight="1" x14ac:dyDescent="0.25">
      <c r="A44" s="291" t="s">
        <v>330</v>
      </c>
      <c r="B44" s="292"/>
      <c r="C44" s="293"/>
      <c r="D44" s="309" t="s">
        <v>324</v>
      </c>
      <c r="E44" s="308"/>
      <c r="F44" s="296"/>
      <c r="G44" s="297"/>
      <c r="H44" s="298"/>
      <c r="I44" s="299" t="s">
        <v>437</v>
      </c>
      <c r="J44" s="300"/>
    </row>
    <row r="45" spans="1:10" ht="26.25" hidden="1" customHeight="1" x14ac:dyDescent="0.25">
      <c r="A45" s="291" t="s">
        <v>8</v>
      </c>
      <c r="B45" s="292"/>
      <c r="C45" s="293"/>
      <c r="D45" s="307" t="s">
        <v>323</v>
      </c>
      <c r="E45" s="308"/>
      <c r="F45" s="296"/>
      <c r="G45" s="297"/>
      <c r="H45" s="298"/>
      <c r="I45" s="316" t="s">
        <v>442</v>
      </c>
      <c r="J45" s="317"/>
    </row>
    <row r="46" spans="1:10" ht="24" hidden="1" customHeight="1" x14ac:dyDescent="0.25">
      <c r="A46" s="291" t="s">
        <v>7</v>
      </c>
      <c r="B46" s="292"/>
      <c r="C46" s="293"/>
      <c r="D46" s="309" t="s">
        <v>322</v>
      </c>
      <c r="E46" s="308"/>
      <c r="F46" s="296"/>
      <c r="G46" s="297"/>
      <c r="H46" s="298"/>
      <c r="I46" s="318"/>
      <c r="J46" s="319"/>
    </row>
    <row r="47" spans="1:10" ht="25.5" hidden="1" customHeight="1" x14ac:dyDescent="0.25">
      <c r="A47" s="291" t="s">
        <v>445</v>
      </c>
      <c r="B47" s="292"/>
      <c r="C47" s="293"/>
      <c r="D47" s="294" t="s">
        <v>443</v>
      </c>
      <c r="E47" s="295"/>
      <c r="F47" s="296"/>
      <c r="G47" s="297"/>
      <c r="H47" s="298"/>
      <c r="I47" s="316" t="s">
        <v>447</v>
      </c>
      <c r="J47" s="317"/>
    </row>
    <row r="48" spans="1:10" ht="30" hidden="1" customHeight="1" x14ac:dyDescent="0.25">
      <c r="A48" s="291" t="s">
        <v>446</v>
      </c>
      <c r="B48" s="292"/>
      <c r="C48" s="293"/>
      <c r="D48" s="294" t="s">
        <v>444</v>
      </c>
      <c r="E48" s="295"/>
      <c r="F48" s="296"/>
      <c r="G48" s="297"/>
      <c r="H48" s="298"/>
      <c r="I48" s="344"/>
      <c r="J48" s="345"/>
    </row>
    <row r="49" spans="1:10" ht="30" hidden="1" customHeight="1" x14ac:dyDescent="0.25">
      <c r="A49" s="291" t="s">
        <v>333</v>
      </c>
      <c r="B49" s="292"/>
      <c r="C49" s="293"/>
      <c r="D49" s="294" t="s">
        <v>329</v>
      </c>
      <c r="E49" s="295"/>
      <c r="F49" s="296"/>
      <c r="G49" s="297"/>
      <c r="H49" s="298"/>
      <c r="I49" s="318"/>
      <c r="J49" s="319"/>
    </row>
    <row r="50" spans="1:10" ht="27.75" hidden="1" customHeight="1" x14ac:dyDescent="0.25">
      <c r="A50" s="291" t="s">
        <v>331</v>
      </c>
      <c r="B50" s="292"/>
      <c r="C50" s="293"/>
      <c r="D50" s="294" t="s">
        <v>448</v>
      </c>
      <c r="E50" s="295"/>
      <c r="F50" s="296"/>
      <c r="G50" s="297"/>
      <c r="H50" s="298"/>
      <c r="I50" s="299" t="s">
        <v>449</v>
      </c>
      <c r="J50" s="300"/>
    </row>
    <row r="51" spans="1:10" ht="33" hidden="1" customHeight="1" x14ac:dyDescent="0.25">
      <c r="A51" s="291" t="s">
        <v>330</v>
      </c>
      <c r="B51" s="292"/>
      <c r="C51" s="293"/>
      <c r="D51" s="309" t="s">
        <v>324</v>
      </c>
      <c r="E51" s="308"/>
      <c r="F51" s="296"/>
      <c r="G51" s="297"/>
      <c r="H51" s="298"/>
      <c r="I51" s="299" t="s">
        <v>451</v>
      </c>
      <c r="J51" s="300"/>
    </row>
    <row r="52" spans="1:10" ht="30" hidden="1" customHeight="1" x14ac:dyDescent="0.25">
      <c r="A52" s="291" t="s">
        <v>8</v>
      </c>
      <c r="B52" s="292"/>
      <c r="C52" s="293"/>
      <c r="D52" s="307" t="s">
        <v>323</v>
      </c>
      <c r="E52" s="308"/>
      <c r="F52" s="296"/>
      <c r="G52" s="297"/>
      <c r="H52" s="298"/>
      <c r="I52" s="299" t="s">
        <v>452</v>
      </c>
      <c r="J52" s="300"/>
    </row>
    <row r="53" spans="1:10" ht="28.5" hidden="1" customHeight="1" x14ac:dyDescent="0.25">
      <c r="A53" s="291" t="s">
        <v>396</v>
      </c>
      <c r="B53" s="292"/>
      <c r="C53" s="293"/>
      <c r="D53" s="294" t="s">
        <v>399</v>
      </c>
      <c r="E53" s="295"/>
      <c r="F53" s="296"/>
      <c r="G53" s="297"/>
      <c r="H53" s="298"/>
      <c r="I53" s="299" t="s">
        <v>453</v>
      </c>
      <c r="J53" s="300"/>
    </row>
    <row r="54" spans="1:10" ht="26.25" hidden="1" customHeight="1" x14ac:dyDescent="0.25">
      <c r="A54" s="291" t="s">
        <v>8</v>
      </c>
      <c r="B54" s="292"/>
      <c r="C54" s="293"/>
      <c r="D54" s="307" t="s">
        <v>323</v>
      </c>
      <c r="E54" s="308"/>
      <c r="F54" s="296"/>
      <c r="G54" s="297"/>
      <c r="H54" s="298"/>
      <c r="I54" s="310" t="s">
        <v>465</v>
      </c>
      <c r="J54" s="311"/>
    </row>
    <row r="55" spans="1:10" ht="25.5" hidden="1" customHeight="1" x14ac:dyDescent="0.25">
      <c r="A55" s="291" t="s">
        <v>396</v>
      </c>
      <c r="B55" s="292"/>
      <c r="C55" s="293"/>
      <c r="D55" s="294" t="s">
        <v>399</v>
      </c>
      <c r="E55" s="295"/>
      <c r="F55" s="296"/>
      <c r="G55" s="297"/>
      <c r="H55" s="298"/>
      <c r="I55" s="312"/>
      <c r="J55" s="313"/>
    </row>
    <row r="56" spans="1:10" ht="48.75" hidden="1" customHeight="1" x14ac:dyDescent="0.25">
      <c r="A56" s="291" t="s">
        <v>330</v>
      </c>
      <c r="B56" s="292"/>
      <c r="C56" s="293"/>
      <c r="D56" s="309" t="s">
        <v>324</v>
      </c>
      <c r="E56" s="308"/>
      <c r="F56" s="296"/>
      <c r="G56" s="297"/>
      <c r="H56" s="298"/>
      <c r="I56" s="314" t="s">
        <v>466</v>
      </c>
      <c r="J56" s="315"/>
    </row>
    <row r="57" spans="1:10" ht="39" hidden="1" customHeight="1" x14ac:dyDescent="0.25">
      <c r="A57" s="291" t="s">
        <v>330</v>
      </c>
      <c r="B57" s="292"/>
      <c r="C57" s="293"/>
      <c r="D57" s="309" t="s">
        <v>324</v>
      </c>
      <c r="E57" s="308"/>
      <c r="F57" s="296"/>
      <c r="G57" s="297"/>
      <c r="H57" s="298"/>
      <c r="I57" s="321" t="s">
        <v>468</v>
      </c>
      <c r="J57" s="322"/>
    </row>
    <row r="58" spans="1:10" ht="39" hidden="1" customHeight="1" x14ac:dyDescent="0.25">
      <c r="A58" s="291" t="s">
        <v>331</v>
      </c>
      <c r="B58" s="292"/>
      <c r="C58" s="293"/>
      <c r="D58" s="294" t="s">
        <v>448</v>
      </c>
      <c r="E58" s="295"/>
      <c r="F58" s="296"/>
      <c r="G58" s="297"/>
      <c r="H58" s="298"/>
      <c r="I58" s="321" t="s">
        <v>467</v>
      </c>
      <c r="J58" s="322"/>
    </row>
    <row r="59" spans="1:10" ht="39" hidden="1" customHeight="1" x14ac:dyDescent="0.25">
      <c r="A59" s="291" t="s">
        <v>445</v>
      </c>
      <c r="B59" s="292"/>
      <c r="C59" s="293"/>
      <c r="D59" s="294" t="s">
        <v>443</v>
      </c>
      <c r="E59" s="295"/>
      <c r="F59" s="296"/>
      <c r="G59" s="297"/>
      <c r="H59" s="298"/>
      <c r="I59" s="346" t="s">
        <v>447</v>
      </c>
      <c r="J59" s="347"/>
    </row>
    <row r="60" spans="1:10" ht="39" hidden="1" customHeight="1" x14ac:dyDescent="0.25">
      <c r="A60" s="291" t="s">
        <v>446</v>
      </c>
      <c r="B60" s="292"/>
      <c r="C60" s="293"/>
      <c r="D60" s="294" t="s">
        <v>444</v>
      </c>
      <c r="E60" s="295"/>
      <c r="F60" s="296"/>
      <c r="G60" s="297"/>
      <c r="H60" s="298"/>
      <c r="I60" s="348"/>
      <c r="J60" s="349"/>
    </row>
    <row r="61" spans="1:10" ht="39" hidden="1" customHeight="1" x14ac:dyDescent="0.25">
      <c r="A61" s="291" t="s">
        <v>330</v>
      </c>
      <c r="B61" s="292"/>
      <c r="C61" s="293"/>
      <c r="D61" s="294" t="s">
        <v>325</v>
      </c>
      <c r="E61" s="295"/>
      <c r="F61" s="296"/>
      <c r="G61" s="297"/>
      <c r="H61" s="298"/>
      <c r="I61" s="348"/>
      <c r="J61" s="349"/>
    </row>
    <row r="62" spans="1:10" ht="39" hidden="1" customHeight="1" x14ac:dyDescent="0.25">
      <c r="A62" s="291" t="s">
        <v>331</v>
      </c>
      <c r="B62" s="292"/>
      <c r="C62" s="293"/>
      <c r="D62" s="294" t="s">
        <v>327</v>
      </c>
      <c r="E62" s="295"/>
      <c r="F62" s="296"/>
      <c r="G62" s="297"/>
      <c r="H62" s="298"/>
      <c r="I62" s="348"/>
      <c r="J62" s="349"/>
    </row>
    <row r="63" spans="1:10" ht="39" hidden="1" customHeight="1" x14ac:dyDescent="0.25">
      <c r="A63" s="291" t="s">
        <v>415</v>
      </c>
      <c r="B63" s="292"/>
      <c r="C63" s="293"/>
      <c r="D63" s="294" t="s">
        <v>329</v>
      </c>
      <c r="E63" s="295"/>
      <c r="F63" s="296"/>
      <c r="G63" s="297"/>
      <c r="H63" s="298"/>
      <c r="I63" s="348"/>
      <c r="J63" s="349"/>
    </row>
    <row r="64" spans="1:10" ht="39" hidden="1" customHeight="1" x14ac:dyDescent="0.25">
      <c r="A64" s="291" t="s">
        <v>416</v>
      </c>
      <c r="B64" s="292"/>
      <c r="C64" s="293"/>
      <c r="D64" s="294" t="s">
        <v>328</v>
      </c>
      <c r="E64" s="295"/>
      <c r="F64" s="296"/>
      <c r="G64" s="297"/>
      <c r="H64" s="298"/>
      <c r="I64" s="350"/>
      <c r="J64" s="351"/>
    </row>
    <row r="65" spans="1:10" ht="39" hidden="1" customHeight="1" x14ac:dyDescent="0.25">
      <c r="A65" s="291" t="s">
        <v>8</v>
      </c>
      <c r="B65" s="292"/>
      <c r="C65" s="293"/>
      <c r="D65" s="307" t="s">
        <v>323</v>
      </c>
      <c r="E65" s="308"/>
      <c r="F65" s="296"/>
      <c r="G65" s="297"/>
      <c r="H65" s="298"/>
      <c r="I65" s="299" t="s">
        <v>482</v>
      </c>
      <c r="J65" s="300"/>
    </row>
    <row r="66" spans="1:10" ht="39" hidden="1" customHeight="1" x14ac:dyDescent="0.25">
      <c r="A66" s="291" t="s">
        <v>8</v>
      </c>
      <c r="B66" s="292"/>
      <c r="C66" s="293"/>
      <c r="D66" s="307" t="s">
        <v>323</v>
      </c>
      <c r="E66" s="308"/>
      <c r="F66" s="296"/>
      <c r="G66" s="297"/>
      <c r="H66" s="298"/>
      <c r="I66" s="301" t="s">
        <v>483</v>
      </c>
      <c r="J66" s="302"/>
    </row>
    <row r="67" spans="1:10" ht="39" hidden="1" customHeight="1" x14ac:dyDescent="0.25">
      <c r="A67" s="291" t="s">
        <v>445</v>
      </c>
      <c r="B67" s="292"/>
      <c r="C67" s="293"/>
      <c r="D67" s="294" t="s">
        <v>318</v>
      </c>
      <c r="E67" s="295"/>
      <c r="F67" s="296"/>
      <c r="G67" s="297"/>
      <c r="H67" s="298"/>
      <c r="I67" s="303"/>
      <c r="J67" s="304"/>
    </row>
    <row r="68" spans="1:10" ht="49.5" hidden="1" customHeight="1" x14ac:dyDescent="0.25">
      <c r="A68" s="291" t="s">
        <v>446</v>
      </c>
      <c r="B68" s="292"/>
      <c r="C68" s="293"/>
      <c r="D68" s="294" t="s">
        <v>319</v>
      </c>
      <c r="E68" s="295"/>
      <c r="F68" s="296"/>
      <c r="G68" s="297"/>
      <c r="H68" s="298"/>
      <c r="I68" s="303"/>
      <c r="J68" s="304"/>
    </row>
    <row r="69" spans="1:10" ht="47.25" hidden="1" customHeight="1" x14ac:dyDescent="0.25">
      <c r="A69" s="291" t="s">
        <v>330</v>
      </c>
      <c r="B69" s="292"/>
      <c r="C69" s="293"/>
      <c r="D69" s="294" t="s">
        <v>324</v>
      </c>
      <c r="E69" s="295"/>
      <c r="F69" s="296"/>
      <c r="G69" s="297"/>
      <c r="H69" s="298"/>
      <c r="I69" s="303"/>
      <c r="J69" s="304"/>
    </row>
    <row r="70" spans="1:10" ht="45" hidden="1" customHeight="1" x14ac:dyDescent="0.25">
      <c r="A70" s="291" t="s">
        <v>396</v>
      </c>
      <c r="B70" s="292"/>
      <c r="C70" s="293"/>
      <c r="D70" s="294" t="s">
        <v>399</v>
      </c>
      <c r="E70" s="295"/>
      <c r="F70" s="296"/>
      <c r="G70" s="297"/>
      <c r="H70" s="298"/>
      <c r="I70" s="305"/>
      <c r="J70" s="306"/>
    </row>
    <row r="71" spans="1:10" ht="28.5" hidden="1" customHeight="1" x14ac:dyDescent="0.25">
      <c r="A71" s="291" t="s">
        <v>331</v>
      </c>
      <c r="B71" s="292"/>
      <c r="C71" s="293"/>
      <c r="D71" s="294" t="s">
        <v>448</v>
      </c>
      <c r="E71" s="295"/>
      <c r="F71" s="296"/>
      <c r="G71" s="297"/>
      <c r="H71" s="298"/>
      <c r="I71" s="299" t="s">
        <v>449</v>
      </c>
      <c r="J71" s="300"/>
    </row>
    <row r="72" spans="1:10" ht="15" customHeight="1" x14ac:dyDescent="0.25">
      <c r="A72" s="291" t="s">
        <v>126</v>
      </c>
      <c r="B72" s="292"/>
      <c r="C72" s="293"/>
      <c r="D72" s="309"/>
      <c r="E72" s="308"/>
      <c r="F72" s="333"/>
      <c r="G72" s="333"/>
      <c r="H72" s="333"/>
      <c r="I72" s="321"/>
      <c r="J72" s="322"/>
    </row>
    <row r="73" spans="1:10" ht="9.75" customHeight="1" x14ac:dyDescent="0.25">
      <c r="A73" s="291" t="s">
        <v>2</v>
      </c>
      <c r="B73" s="292"/>
      <c r="C73" s="293"/>
      <c r="D73" s="309"/>
      <c r="E73" s="308"/>
      <c r="F73" s="334"/>
      <c r="G73" s="335"/>
      <c r="H73" s="336"/>
      <c r="I73" s="321"/>
      <c r="J73" s="322"/>
    </row>
    <row r="74" spans="1:10" ht="21" customHeight="1" x14ac:dyDescent="0.25">
      <c r="A74" s="291"/>
      <c r="B74" s="292"/>
      <c r="C74" s="293"/>
      <c r="D74" s="309"/>
      <c r="E74" s="308"/>
      <c r="F74" s="296"/>
      <c r="G74" s="297"/>
      <c r="H74" s="298"/>
      <c r="I74" s="321"/>
      <c r="J74" s="322"/>
    </row>
    <row r="75" spans="1:10" x14ac:dyDescent="0.25">
      <c r="A75" s="291" t="s">
        <v>127</v>
      </c>
      <c r="B75" s="292"/>
      <c r="C75" s="293"/>
      <c r="D75" s="309"/>
      <c r="E75" s="308"/>
      <c r="F75" s="296"/>
      <c r="G75" s="297"/>
      <c r="H75" s="298"/>
      <c r="I75" s="341"/>
      <c r="J75" s="342"/>
    </row>
    <row r="76" spans="1:10" ht="15.7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5.75" x14ac:dyDescent="0.25">
      <c r="A77" s="332" t="s">
        <v>128</v>
      </c>
      <c r="B77" s="332"/>
      <c r="C77" s="332"/>
      <c r="D77" s="332"/>
      <c r="E77" s="332"/>
      <c r="F77" s="332"/>
      <c r="G77" s="332"/>
      <c r="H77" s="332"/>
      <c r="I77" s="332"/>
      <c r="J77" s="332"/>
    </row>
    <row r="78" spans="1:10" ht="45" x14ac:dyDescent="0.25">
      <c r="A78" s="5" t="s">
        <v>129</v>
      </c>
      <c r="B78" s="5" t="s">
        <v>130</v>
      </c>
      <c r="C78" s="5" t="s">
        <v>136</v>
      </c>
      <c r="D78" s="5" t="s">
        <v>131</v>
      </c>
      <c r="E78" s="5" t="s">
        <v>132</v>
      </c>
      <c r="F78" s="5" t="s">
        <v>133</v>
      </c>
      <c r="G78" s="5" t="s">
        <v>133</v>
      </c>
      <c r="H78" s="5" t="s">
        <v>133</v>
      </c>
      <c r="I78" s="5" t="s">
        <v>134</v>
      </c>
      <c r="J78" s="5" t="s">
        <v>135</v>
      </c>
    </row>
    <row r="79" spans="1:10" hidden="1" x14ac:dyDescent="0.25">
      <c r="A79" s="5">
        <v>1</v>
      </c>
      <c r="B79" s="5">
        <v>2</v>
      </c>
      <c r="C79" s="5">
        <v>3</v>
      </c>
      <c r="D79" s="5">
        <v>4</v>
      </c>
      <c r="E79" s="5">
        <v>5</v>
      </c>
      <c r="F79" s="5">
        <v>6</v>
      </c>
      <c r="G79" s="5">
        <v>7</v>
      </c>
      <c r="H79" s="5">
        <v>8</v>
      </c>
      <c r="I79" s="5">
        <v>9</v>
      </c>
      <c r="J79" s="5">
        <v>10</v>
      </c>
    </row>
    <row r="80" spans="1:1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idden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idden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idden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9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15.75" x14ac:dyDescent="0.25">
      <c r="A86" s="332" t="s">
        <v>137</v>
      </c>
      <c r="B86" s="332"/>
      <c r="C86" s="332"/>
      <c r="D86" s="332"/>
      <c r="E86" s="332"/>
      <c r="F86" s="332"/>
      <c r="G86" s="332"/>
      <c r="H86" s="332"/>
      <c r="I86" s="332"/>
      <c r="J86" s="332"/>
    </row>
    <row r="87" spans="1:10" ht="45" x14ac:dyDescent="0.25">
      <c r="A87" s="5" t="s">
        <v>129</v>
      </c>
      <c r="B87" s="5" t="s">
        <v>130</v>
      </c>
      <c r="C87" s="5" t="s">
        <v>136</v>
      </c>
      <c r="D87" s="5" t="s">
        <v>131</v>
      </c>
      <c r="E87" s="5" t="s">
        <v>132</v>
      </c>
      <c r="F87" s="5" t="s">
        <v>133</v>
      </c>
      <c r="G87" s="5" t="s">
        <v>133</v>
      </c>
      <c r="H87" s="5" t="s">
        <v>133</v>
      </c>
      <c r="I87" s="5" t="s">
        <v>134</v>
      </c>
      <c r="J87" s="5" t="s">
        <v>135</v>
      </c>
    </row>
    <row r="88" spans="1:10" hidden="1" x14ac:dyDescent="0.25">
      <c r="A88" s="5">
        <v>1</v>
      </c>
      <c r="B88" s="5">
        <v>2</v>
      </c>
      <c r="C88" s="5">
        <v>3</v>
      </c>
      <c r="D88" s="5">
        <v>4</v>
      </c>
      <c r="E88" s="5">
        <v>5</v>
      </c>
      <c r="F88" s="5">
        <v>6</v>
      </c>
      <c r="G88" s="5">
        <v>7</v>
      </c>
      <c r="H88" s="5">
        <v>8</v>
      </c>
      <c r="I88" s="5">
        <v>9</v>
      </c>
      <c r="J88" s="5">
        <v>10</v>
      </c>
    </row>
    <row r="89" spans="1:10" hidden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idden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idden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5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4.2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t="9.75" customHeight="1" x14ac:dyDescent="0.25">
      <c r="A95" s="275" t="s">
        <v>138</v>
      </c>
      <c r="B95" s="275"/>
      <c r="C95" s="275"/>
      <c r="D95" s="275"/>
      <c r="E95" s="275"/>
      <c r="F95" s="275"/>
      <c r="G95" s="275"/>
      <c r="H95" s="275"/>
      <c r="I95" s="275"/>
      <c r="J95" s="275"/>
    </row>
    <row r="96" spans="1:10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14.25" customHeight="1" thickBot="1" x14ac:dyDescent="0.3">
      <c r="A97" s="8"/>
      <c r="B97" s="8"/>
      <c r="C97" s="25" t="s">
        <v>118</v>
      </c>
      <c r="D97" s="352" t="s">
        <v>497</v>
      </c>
      <c r="E97" s="352"/>
      <c r="F97" s="352"/>
      <c r="H97" s="26">
        <v>2018</v>
      </c>
      <c r="I97" s="27" t="s">
        <v>119</v>
      </c>
      <c r="J97" s="8"/>
    </row>
    <row r="98" spans="1:10" ht="32.25" customHeight="1" thickTop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5">
      <c r="A99" s="274" t="s">
        <v>1</v>
      </c>
      <c r="B99" s="274"/>
      <c r="C99" s="274"/>
      <c r="D99" s="274"/>
      <c r="E99" s="309" t="s">
        <v>44</v>
      </c>
      <c r="F99" s="308"/>
      <c r="G99" s="309" t="s">
        <v>139</v>
      </c>
      <c r="H99" s="323"/>
      <c r="I99" s="323"/>
      <c r="J99" s="308"/>
    </row>
    <row r="100" spans="1:10" x14ac:dyDescent="0.25">
      <c r="A100" s="274">
        <v>1</v>
      </c>
      <c r="B100" s="274"/>
      <c r="C100" s="274"/>
      <c r="D100" s="274"/>
      <c r="E100" s="309">
        <v>2</v>
      </c>
      <c r="F100" s="308"/>
      <c r="G100" s="309">
        <v>3</v>
      </c>
      <c r="H100" s="323"/>
      <c r="I100" s="323"/>
      <c r="J100" s="308"/>
    </row>
    <row r="101" spans="1:10" x14ac:dyDescent="0.25">
      <c r="A101" s="291" t="s">
        <v>87</v>
      </c>
      <c r="B101" s="292"/>
      <c r="C101" s="292"/>
      <c r="D101" s="293"/>
      <c r="E101" s="326" t="s">
        <v>142</v>
      </c>
      <c r="F101" s="327"/>
      <c r="G101" s="329">
        <v>0</v>
      </c>
      <c r="H101" s="330"/>
      <c r="I101" s="330"/>
      <c r="J101" s="331"/>
    </row>
    <row r="102" spans="1:10" ht="16.5" customHeight="1" x14ac:dyDescent="0.25">
      <c r="A102" s="291" t="s">
        <v>470</v>
      </c>
      <c r="B102" s="292"/>
      <c r="C102" s="292"/>
      <c r="D102" s="293"/>
      <c r="E102" s="326" t="s">
        <v>143</v>
      </c>
      <c r="F102" s="327"/>
      <c r="G102" s="309"/>
      <c r="H102" s="323"/>
      <c r="I102" s="323"/>
      <c r="J102" s="308"/>
    </row>
    <row r="103" spans="1:10" x14ac:dyDescent="0.25">
      <c r="A103" s="291" t="s">
        <v>140</v>
      </c>
      <c r="B103" s="292"/>
      <c r="C103" s="292"/>
      <c r="D103" s="293"/>
      <c r="E103" s="326" t="s">
        <v>144</v>
      </c>
      <c r="F103" s="327"/>
      <c r="G103" s="309"/>
      <c r="H103" s="323"/>
      <c r="I103" s="323"/>
      <c r="J103" s="308"/>
    </row>
    <row r="104" spans="1:10" x14ac:dyDescent="0.25">
      <c r="A104" s="328" t="s">
        <v>469</v>
      </c>
      <c r="B104" s="328"/>
      <c r="C104" s="328"/>
      <c r="D104" s="328"/>
      <c r="E104" s="326"/>
      <c r="F104" s="327"/>
      <c r="G104" s="309"/>
      <c r="H104" s="323"/>
      <c r="I104" s="323"/>
      <c r="J104" s="308"/>
    </row>
    <row r="105" spans="1:10" ht="15" hidden="1" customHeight="1" x14ac:dyDescent="0.25">
      <c r="A105" s="328" t="s">
        <v>141</v>
      </c>
      <c r="B105" s="328"/>
      <c r="C105" s="328"/>
      <c r="D105" s="328"/>
      <c r="E105" s="326" t="s">
        <v>145</v>
      </c>
      <c r="F105" s="327"/>
      <c r="G105" s="329"/>
      <c r="H105" s="330"/>
      <c r="I105" s="330"/>
      <c r="J105" s="331"/>
    </row>
    <row r="106" spans="1:10" ht="7.5" customHeight="1" x14ac:dyDescent="0.25">
      <c r="A106" s="274"/>
      <c r="B106" s="274"/>
      <c r="C106" s="274"/>
      <c r="D106" s="274"/>
      <c r="E106" s="309"/>
      <c r="F106" s="308"/>
      <c r="G106" s="309"/>
      <c r="H106" s="323"/>
      <c r="I106" s="323"/>
      <c r="J106" s="308"/>
    </row>
    <row r="107" spans="1:10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15" customHeight="1" x14ac:dyDescent="0.25">
      <c r="A108" s="332" t="s">
        <v>146</v>
      </c>
      <c r="B108" s="332"/>
      <c r="C108" s="332"/>
      <c r="D108" s="332"/>
      <c r="E108" s="332"/>
      <c r="F108" s="332"/>
      <c r="G108" s="332"/>
      <c r="H108" s="332"/>
      <c r="I108" s="332"/>
      <c r="J108" s="332"/>
    </row>
    <row r="109" spans="1:10" x14ac:dyDescent="0.25">
      <c r="A109" s="274" t="s">
        <v>1</v>
      </c>
      <c r="B109" s="274"/>
      <c r="C109" s="274"/>
      <c r="D109" s="274"/>
      <c r="E109" s="309" t="s">
        <v>44</v>
      </c>
      <c r="F109" s="308"/>
      <c r="G109" s="309" t="s">
        <v>139</v>
      </c>
      <c r="H109" s="323"/>
      <c r="I109" s="323"/>
      <c r="J109" s="308"/>
    </row>
    <row r="110" spans="1:10" ht="14.25" customHeight="1" x14ac:dyDescent="0.25">
      <c r="A110" s="274">
        <v>1</v>
      </c>
      <c r="B110" s="274"/>
      <c r="C110" s="274"/>
      <c r="D110" s="274"/>
      <c r="E110" s="309">
        <v>2</v>
      </c>
      <c r="F110" s="308"/>
      <c r="G110" s="309">
        <v>3</v>
      </c>
      <c r="H110" s="323"/>
      <c r="I110" s="323"/>
      <c r="J110" s="308"/>
    </row>
    <row r="111" spans="1:10" ht="60.75" customHeight="1" x14ac:dyDescent="0.25">
      <c r="A111" s="291" t="s">
        <v>147</v>
      </c>
      <c r="B111" s="292"/>
      <c r="C111" s="292"/>
      <c r="D111" s="293"/>
      <c r="E111" s="326" t="s">
        <v>143</v>
      </c>
      <c r="F111" s="327"/>
      <c r="G111" s="309"/>
      <c r="H111" s="323"/>
      <c r="I111" s="323"/>
      <c r="J111" s="308"/>
    </row>
    <row r="112" spans="1:10" ht="28.5" customHeight="1" x14ac:dyDescent="0.25">
      <c r="A112" s="291" t="s">
        <v>228</v>
      </c>
      <c r="B112" s="292"/>
      <c r="C112" s="292"/>
      <c r="D112" s="293"/>
      <c r="E112" s="326" t="s">
        <v>144</v>
      </c>
      <c r="F112" s="327"/>
      <c r="G112" s="309"/>
      <c r="H112" s="323"/>
      <c r="I112" s="323"/>
      <c r="J112" s="308"/>
    </row>
    <row r="113" spans="1:10" ht="1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27" customHeight="1" x14ac:dyDescent="0.25">
      <c r="B114" s="320" t="s">
        <v>455</v>
      </c>
      <c r="C114" s="320"/>
      <c r="D114" s="320"/>
      <c r="E114" s="320" t="s">
        <v>149</v>
      </c>
      <c r="F114" s="320"/>
      <c r="G114" s="320" t="s">
        <v>456</v>
      </c>
      <c r="H114" s="320"/>
      <c r="I114" s="8"/>
      <c r="J114" s="8"/>
    </row>
    <row r="115" spans="1:10" x14ac:dyDescent="0.25">
      <c r="A115" s="8"/>
      <c r="B115" s="320" t="s">
        <v>148</v>
      </c>
      <c r="C115" s="320"/>
      <c r="D115" s="320"/>
      <c r="E115" s="320" t="s">
        <v>149</v>
      </c>
      <c r="F115" s="320"/>
      <c r="G115" s="320" t="s">
        <v>375</v>
      </c>
      <c r="H115" s="320"/>
      <c r="I115" s="8"/>
      <c r="J115" s="8"/>
    </row>
    <row r="116" spans="1:10" hidden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8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5.75" thickBot="1" x14ac:dyDescent="0.3">
      <c r="A118" s="8"/>
      <c r="B118" s="320" t="s">
        <v>11</v>
      </c>
      <c r="C118" s="320"/>
      <c r="D118" s="325"/>
      <c r="E118" s="325"/>
      <c r="F118" s="8"/>
      <c r="G118" s="324" t="s">
        <v>375</v>
      </c>
      <c r="H118" s="324"/>
      <c r="I118" s="7" t="s">
        <v>150</v>
      </c>
      <c r="J118" s="29" t="s">
        <v>376</v>
      </c>
    </row>
    <row r="119" spans="1:10" ht="15.75" thickTop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</row>
  </sheetData>
  <mergeCells count="314">
    <mergeCell ref="E100:F100"/>
    <mergeCell ref="G99:J99"/>
    <mergeCell ref="E99:F99"/>
    <mergeCell ref="D97:F97"/>
    <mergeCell ref="A95:J95"/>
    <mergeCell ref="A86:J86"/>
    <mergeCell ref="A77:J77"/>
    <mergeCell ref="A64:C64"/>
    <mergeCell ref="D64:E64"/>
    <mergeCell ref="F64:H64"/>
    <mergeCell ref="I74:J74"/>
    <mergeCell ref="F74:H74"/>
    <mergeCell ref="D74:E74"/>
    <mergeCell ref="D72:E72"/>
    <mergeCell ref="A65:C65"/>
    <mergeCell ref="F75:H75"/>
    <mergeCell ref="I75:J75"/>
    <mergeCell ref="A75:C75"/>
    <mergeCell ref="D75:E75"/>
    <mergeCell ref="A73:C73"/>
    <mergeCell ref="A74:C74"/>
    <mergeCell ref="A72:C72"/>
    <mergeCell ref="D65:E65"/>
    <mergeCell ref="F65:H65"/>
    <mergeCell ref="D46:E46"/>
    <mergeCell ref="F46:H46"/>
    <mergeCell ref="I45:J46"/>
    <mergeCell ref="I59:J64"/>
    <mergeCell ref="A62:C62"/>
    <mergeCell ref="D62:E62"/>
    <mergeCell ref="F62:H62"/>
    <mergeCell ref="A61:C61"/>
    <mergeCell ref="D61:E61"/>
    <mergeCell ref="F61:H61"/>
    <mergeCell ref="A59:C59"/>
    <mergeCell ref="D59:E59"/>
    <mergeCell ref="F59:H59"/>
    <mergeCell ref="A60:C60"/>
    <mergeCell ref="D60:E60"/>
    <mergeCell ref="F60:H60"/>
    <mergeCell ref="A63:C63"/>
    <mergeCell ref="D63:E63"/>
    <mergeCell ref="F63:H63"/>
    <mergeCell ref="A58:C58"/>
    <mergeCell ref="D58:E58"/>
    <mergeCell ref="F39:H39"/>
    <mergeCell ref="I38:J39"/>
    <mergeCell ref="A52:C52"/>
    <mergeCell ref="D52:E52"/>
    <mergeCell ref="F52:H52"/>
    <mergeCell ref="I52:J52"/>
    <mergeCell ref="A53:C53"/>
    <mergeCell ref="D53:E53"/>
    <mergeCell ref="F53:H53"/>
    <mergeCell ref="I53:J53"/>
    <mergeCell ref="A50:C50"/>
    <mergeCell ref="D50:E50"/>
    <mergeCell ref="F50:H50"/>
    <mergeCell ref="I50:J50"/>
    <mergeCell ref="A51:C51"/>
    <mergeCell ref="D51:E51"/>
    <mergeCell ref="F51:H51"/>
    <mergeCell ref="I51:J51"/>
    <mergeCell ref="I47:J49"/>
    <mergeCell ref="A44:C44"/>
    <mergeCell ref="A47:C47"/>
    <mergeCell ref="D47:E47"/>
    <mergeCell ref="F47:H47"/>
    <mergeCell ref="A48:C48"/>
    <mergeCell ref="A21:C21"/>
    <mergeCell ref="D21:E21"/>
    <mergeCell ref="F21:H21"/>
    <mergeCell ref="I21:J21"/>
    <mergeCell ref="A22:C22"/>
    <mergeCell ref="D22:E22"/>
    <mergeCell ref="F22:H22"/>
    <mergeCell ref="I22:J22"/>
    <mergeCell ref="F38:H38"/>
    <mergeCell ref="I29:J29"/>
    <mergeCell ref="I30:J30"/>
    <mergeCell ref="D26:E26"/>
    <mergeCell ref="D27:E27"/>
    <mergeCell ref="D28:E28"/>
    <mergeCell ref="D29:E29"/>
    <mergeCell ref="A26:C26"/>
    <mergeCell ref="A27:C27"/>
    <mergeCell ref="A28:C28"/>
    <mergeCell ref="A29:C29"/>
    <mergeCell ref="A30:C30"/>
    <mergeCell ref="A32:C32"/>
    <mergeCell ref="A33:C33"/>
    <mergeCell ref="A38:C38"/>
    <mergeCell ref="F23:H23"/>
    <mergeCell ref="I18:J18"/>
    <mergeCell ref="D19:E19"/>
    <mergeCell ref="D20:E20"/>
    <mergeCell ref="A19:C19"/>
    <mergeCell ref="F19:H19"/>
    <mergeCell ref="I19:J19"/>
    <mergeCell ref="A20:C20"/>
    <mergeCell ref="F20:H20"/>
    <mergeCell ref="I20:J20"/>
    <mergeCell ref="A2:J2"/>
    <mergeCell ref="A10:C10"/>
    <mergeCell ref="A11:C11"/>
    <mergeCell ref="A12:C12"/>
    <mergeCell ref="A13:C13"/>
    <mergeCell ref="F26:H26"/>
    <mergeCell ref="D30:E30"/>
    <mergeCell ref="D3:I3"/>
    <mergeCell ref="D32:E32"/>
    <mergeCell ref="F32:H32"/>
    <mergeCell ref="A17:C17"/>
    <mergeCell ref="D17:E17"/>
    <mergeCell ref="F17:H17"/>
    <mergeCell ref="A16:C16"/>
    <mergeCell ref="D16:E16"/>
    <mergeCell ref="F16:H16"/>
    <mergeCell ref="I16:J16"/>
    <mergeCell ref="I17:J17"/>
    <mergeCell ref="A18:C18"/>
    <mergeCell ref="D18:E18"/>
    <mergeCell ref="F9:H9"/>
    <mergeCell ref="D12:E12"/>
    <mergeCell ref="D13:E13"/>
    <mergeCell ref="F10:H10"/>
    <mergeCell ref="A14:C14"/>
    <mergeCell ref="A15:C15"/>
    <mergeCell ref="E5:G5"/>
    <mergeCell ref="I7:J7"/>
    <mergeCell ref="F7:H7"/>
    <mergeCell ref="D7:E7"/>
    <mergeCell ref="A7:C7"/>
    <mergeCell ref="A9:C9"/>
    <mergeCell ref="A8:C8"/>
    <mergeCell ref="D8:E8"/>
    <mergeCell ref="F8:H8"/>
    <mergeCell ref="I8:J8"/>
    <mergeCell ref="D9:E9"/>
    <mergeCell ref="D10:E10"/>
    <mergeCell ref="D11:E11"/>
    <mergeCell ref="F11:H11"/>
    <mergeCell ref="F12:H12"/>
    <mergeCell ref="F13:H13"/>
    <mergeCell ref="I9:J9"/>
    <mergeCell ref="I10:J10"/>
    <mergeCell ref="I11:J11"/>
    <mergeCell ref="I12:J12"/>
    <mergeCell ref="I13:J13"/>
    <mergeCell ref="I14:J14"/>
    <mergeCell ref="F14:H14"/>
    <mergeCell ref="F15:H15"/>
    <mergeCell ref="D73:E73"/>
    <mergeCell ref="I72:J72"/>
    <mergeCell ref="I73:J73"/>
    <mergeCell ref="F27:H27"/>
    <mergeCell ref="F28:H28"/>
    <mergeCell ref="F29:H29"/>
    <mergeCell ref="F30:H30"/>
    <mergeCell ref="F72:H72"/>
    <mergeCell ref="F73:H73"/>
    <mergeCell ref="D31:E31"/>
    <mergeCell ref="F31:H31"/>
    <mergeCell ref="I31:J31"/>
    <mergeCell ref="F33:H33"/>
    <mergeCell ref="I32:J33"/>
    <mergeCell ref="D33:E33"/>
    <mergeCell ref="D38:E38"/>
    <mergeCell ref="D43:E43"/>
    <mergeCell ref="F43:H43"/>
    <mergeCell ref="I43:J43"/>
    <mergeCell ref="F18:H18"/>
    <mergeCell ref="D14:E14"/>
    <mergeCell ref="D15:E15"/>
    <mergeCell ref="A39:C39"/>
    <mergeCell ref="D39:E39"/>
    <mergeCell ref="I15:J15"/>
    <mergeCell ref="A100:D100"/>
    <mergeCell ref="A99:D99"/>
    <mergeCell ref="G115:H115"/>
    <mergeCell ref="A108:J108"/>
    <mergeCell ref="A109:D109"/>
    <mergeCell ref="E109:F109"/>
    <mergeCell ref="G109:J109"/>
    <mergeCell ref="A101:D101"/>
    <mergeCell ref="A102:D102"/>
    <mergeCell ref="A103:D103"/>
    <mergeCell ref="E101:F101"/>
    <mergeCell ref="E102:F102"/>
    <mergeCell ref="E103:F103"/>
    <mergeCell ref="G101:J101"/>
    <mergeCell ref="G102:J102"/>
    <mergeCell ref="A110:D110"/>
    <mergeCell ref="E110:F110"/>
    <mergeCell ref="G110:J110"/>
    <mergeCell ref="E106:F106"/>
    <mergeCell ref="G106:J106"/>
    <mergeCell ref="B114:D114"/>
    <mergeCell ref="E114:F114"/>
    <mergeCell ref="G103:J103"/>
    <mergeCell ref="G100:J100"/>
    <mergeCell ref="G118:H118"/>
    <mergeCell ref="A3:C3"/>
    <mergeCell ref="B118:C118"/>
    <mergeCell ref="D118:E118"/>
    <mergeCell ref="A111:D111"/>
    <mergeCell ref="E111:F111"/>
    <mergeCell ref="G111:J111"/>
    <mergeCell ref="A112:D112"/>
    <mergeCell ref="E112:F112"/>
    <mergeCell ref="G112:J112"/>
    <mergeCell ref="A104:D104"/>
    <mergeCell ref="A105:D105"/>
    <mergeCell ref="A106:D106"/>
    <mergeCell ref="E104:F104"/>
    <mergeCell ref="G104:J104"/>
    <mergeCell ref="E105:F105"/>
    <mergeCell ref="G105:J105"/>
    <mergeCell ref="B115:D115"/>
    <mergeCell ref="E115:F115"/>
    <mergeCell ref="A23:C23"/>
    <mergeCell ref="D23:E23"/>
    <mergeCell ref="I23:J23"/>
    <mergeCell ref="A54:C54"/>
    <mergeCell ref="G114:H114"/>
    <mergeCell ref="A34:C34"/>
    <mergeCell ref="D34:E34"/>
    <mergeCell ref="F34:H34"/>
    <mergeCell ref="I34:J34"/>
    <mergeCell ref="A37:C37"/>
    <mergeCell ref="D37:E37"/>
    <mergeCell ref="F37:H37"/>
    <mergeCell ref="I37:J37"/>
    <mergeCell ref="A36:C36"/>
    <mergeCell ref="D36:E36"/>
    <mergeCell ref="F36:H36"/>
    <mergeCell ref="I36:J36"/>
    <mergeCell ref="A35:C35"/>
    <mergeCell ref="D35:E35"/>
    <mergeCell ref="F35:H35"/>
    <mergeCell ref="I58:J58"/>
    <mergeCell ref="I57:J57"/>
    <mergeCell ref="A57:C57"/>
    <mergeCell ref="D57:E57"/>
    <mergeCell ref="F57:H57"/>
    <mergeCell ref="F58:H58"/>
    <mergeCell ref="D24:E24"/>
    <mergeCell ref="F24:H24"/>
    <mergeCell ref="I24:J24"/>
    <mergeCell ref="I35:J35"/>
    <mergeCell ref="D42:E42"/>
    <mergeCell ref="A24:C24"/>
    <mergeCell ref="A31:C31"/>
    <mergeCell ref="A40:C40"/>
    <mergeCell ref="F40:H40"/>
    <mergeCell ref="A41:C41"/>
    <mergeCell ref="D41:E41"/>
    <mergeCell ref="F41:H41"/>
    <mergeCell ref="I40:J41"/>
    <mergeCell ref="F42:H42"/>
    <mergeCell ref="I42:J42"/>
    <mergeCell ref="A25:C25"/>
    <mergeCell ref="D25:E25"/>
    <mergeCell ref="F25:H25"/>
    <mergeCell ref="I25:J25"/>
    <mergeCell ref="A42:C42"/>
    <mergeCell ref="D40:E40"/>
    <mergeCell ref="I26:J26"/>
    <mergeCell ref="I27:J27"/>
    <mergeCell ref="I28:J28"/>
    <mergeCell ref="I65:J65"/>
    <mergeCell ref="A43:C43"/>
    <mergeCell ref="A55:C55"/>
    <mergeCell ref="D55:E55"/>
    <mergeCell ref="A56:C56"/>
    <mergeCell ref="D56:E56"/>
    <mergeCell ref="F54:H54"/>
    <mergeCell ref="F55:H55"/>
    <mergeCell ref="F56:H56"/>
    <mergeCell ref="I54:J55"/>
    <mergeCell ref="I56:J56"/>
    <mergeCell ref="D54:E54"/>
    <mergeCell ref="D48:E48"/>
    <mergeCell ref="F48:H48"/>
    <mergeCell ref="A49:C49"/>
    <mergeCell ref="D49:E49"/>
    <mergeCell ref="F49:H49"/>
    <mergeCell ref="D44:E44"/>
    <mergeCell ref="F44:H44"/>
    <mergeCell ref="I44:J44"/>
    <mergeCell ref="A45:C45"/>
    <mergeCell ref="D45:E45"/>
    <mergeCell ref="F45:H45"/>
    <mergeCell ref="A46:C46"/>
    <mergeCell ref="A71:C71"/>
    <mergeCell ref="D71:E71"/>
    <mergeCell ref="F71:H71"/>
    <mergeCell ref="I71:J71"/>
    <mergeCell ref="I66:J70"/>
    <mergeCell ref="A70:C70"/>
    <mergeCell ref="D70:E70"/>
    <mergeCell ref="F70:H70"/>
    <mergeCell ref="A66:C66"/>
    <mergeCell ref="D66:E66"/>
    <mergeCell ref="F66:H66"/>
    <mergeCell ref="A67:C67"/>
    <mergeCell ref="D67:E67"/>
    <mergeCell ref="F67:H67"/>
    <mergeCell ref="A68:C68"/>
    <mergeCell ref="D68:E68"/>
    <mergeCell ref="F68:H68"/>
    <mergeCell ref="A69:C69"/>
    <mergeCell ref="D69:E69"/>
    <mergeCell ref="F69:H69"/>
  </mergeCells>
  <pageMargins left="0.70866141732283472" right="0.31496062992125984" top="0.15748031496062992" bottom="0.15748031496062992" header="0.31496062992125984" footer="0.31496062992125984"/>
  <pageSetup paperSize="9" scale="73" fitToHeight="0" orientation="portrait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topLeftCell="A63" workbookViewId="0">
      <selection activeCell="E18" sqref="E18"/>
    </sheetView>
  </sheetViews>
  <sheetFormatPr defaultColWidth="8.85546875" defaultRowHeight="15" x14ac:dyDescent="0.25"/>
  <cols>
    <col min="1" max="1" width="6.42578125" style="1" customWidth="1"/>
    <col min="2" max="2" width="21.42578125" style="1" customWidth="1"/>
    <col min="3" max="3" width="8.140625" style="1" customWidth="1"/>
    <col min="4" max="4" width="12.5703125" style="1" customWidth="1"/>
    <col min="5" max="5" width="15.5703125" style="1" customWidth="1"/>
    <col min="6" max="6" width="13.85546875" style="1" customWidth="1"/>
    <col min="7" max="7" width="18" style="1" customWidth="1"/>
    <col min="8" max="8" width="14.5703125" style="1" customWidth="1"/>
    <col min="9" max="9" width="12.7109375" style="1" customWidth="1"/>
    <col min="10" max="10" width="18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7.5" customHeight="1" x14ac:dyDescent="0.25">
      <c r="A1" s="19"/>
      <c r="B1" s="20"/>
      <c r="C1" s="6"/>
      <c r="D1" s="6"/>
      <c r="E1" s="21"/>
      <c r="F1" s="21"/>
      <c r="G1" s="21"/>
      <c r="H1" s="21"/>
      <c r="I1" s="21"/>
      <c r="J1" s="22"/>
    </row>
    <row r="2" spans="1:12" ht="15.75" customHeight="1" x14ac:dyDescent="0.25">
      <c r="A2" s="368" t="s">
        <v>151</v>
      </c>
      <c r="B2" s="368"/>
      <c r="C2" s="368"/>
      <c r="D2" s="368"/>
      <c r="E2" s="368"/>
      <c r="F2" s="368"/>
      <c r="G2" s="368"/>
      <c r="H2" s="368"/>
      <c r="I2" s="368"/>
      <c r="J2" s="368"/>
      <c r="K2" s="23"/>
      <c r="L2" s="23"/>
    </row>
    <row r="3" spans="1:12" ht="24.75" customHeight="1" x14ac:dyDescent="0.25">
      <c r="A3" s="370" t="s">
        <v>152</v>
      </c>
      <c r="B3" s="370"/>
      <c r="C3" s="370"/>
      <c r="D3" s="369">
        <v>111</v>
      </c>
      <c r="E3" s="369"/>
      <c r="F3" s="369"/>
      <c r="G3" s="30"/>
      <c r="H3" s="30"/>
      <c r="I3" s="30"/>
      <c r="J3" s="30"/>
      <c r="K3" s="24"/>
      <c r="L3" s="24"/>
    </row>
    <row r="4" spans="1:12" ht="15.75" customHeight="1" x14ac:dyDescent="0.25">
      <c r="A4" s="370" t="s">
        <v>153</v>
      </c>
      <c r="B4" s="370"/>
      <c r="C4" s="370"/>
      <c r="D4" s="370"/>
      <c r="E4" s="343" t="s">
        <v>6</v>
      </c>
      <c r="F4" s="343"/>
      <c r="G4" s="343"/>
      <c r="H4" s="343"/>
      <c r="I4" s="343"/>
      <c r="J4" s="343"/>
      <c r="K4" s="24"/>
      <c r="L4" s="24"/>
    </row>
    <row r="5" spans="1:12" ht="8.25" customHeight="1" x14ac:dyDescent="0.25"/>
    <row r="6" spans="1:12" ht="17.25" customHeight="1" x14ac:dyDescent="0.25">
      <c r="B6" s="363" t="s">
        <v>154</v>
      </c>
      <c r="C6" s="363"/>
      <c r="D6" s="363"/>
      <c r="E6" s="363"/>
      <c r="F6" s="363"/>
      <c r="G6" s="363"/>
      <c r="H6" s="31"/>
      <c r="I6" s="27"/>
      <c r="J6" s="27"/>
    </row>
    <row r="7" spans="1:12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74.25" customHeight="1" x14ac:dyDescent="0.25">
      <c r="A8" s="271" t="s">
        <v>129</v>
      </c>
      <c r="B8" s="371" t="s">
        <v>280</v>
      </c>
      <c r="C8" s="271" t="s">
        <v>155</v>
      </c>
      <c r="D8" s="309" t="s">
        <v>156</v>
      </c>
      <c r="E8" s="323"/>
      <c r="F8" s="323"/>
      <c r="G8" s="308"/>
      <c r="H8" s="271" t="s">
        <v>160</v>
      </c>
      <c r="I8" s="271" t="s">
        <v>161</v>
      </c>
      <c r="J8" s="271" t="s">
        <v>162</v>
      </c>
    </row>
    <row r="9" spans="1:12" x14ac:dyDescent="0.25">
      <c r="A9" s="272"/>
      <c r="B9" s="372"/>
      <c r="C9" s="272"/>
      <c r="D9" s="271" t="s">
        <v>47</v>
      </c>
      <c r="E9" s="309" t="s">
        <v>2</v>
      </c>
      <c r="F9" s="323"/>
      <c r="G9" s="308"/>
      <c r="H9" s="272"/>
      <c r="I9" s="272"/>
      <c r="J9" s="272"/>
    </row>
    <row r="10" spans="1:12" ht="45" x14ac:dyDescent="0.25">
      <c r="A10" s="273"/>
      <c r="B10" s="373"/>
      <c r="C10" s="273"/>
      <c r="D10" s="273"/>
      <c r="E10" s="5" t="s">
        <v>157</v>
      </c>
      <c r="F10" s="5" t="s">
        <v>158</v>
      </c>
      <c r="G10" s="5" t="s">
        <v>159</v>
      </c>
      <c r="H10" s="273"/>
      <c r="I10" s="273"/>
      <c r="J10" s="273"/>
    </row>
    <row r="11" spans="1:12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2" x14ac:dyDescent="0.25">
      <c r="A12" s="33">
        <v>1</v>
      </c>
      <c r="B12" s="126" t="s">
        <v>365</v>
      </c>
      <c r="C12" s="127">
        <v>3.5</v>
      </c>
      <c r="D12" s="128">
        <f>SUM(E12:G12)</f>
        <v>42456.770000000004</v>
      </c>
      <c r="E12" s="145">
        <v>27456.77</v>
      </c>
      <c r="F12" s="145"/>
      <c r="G12" s="145">
        <v>15000</v>
      </c>
      <c r="H12" s="128"/>
      <c r="I12" s="128"/>
      <c r="J12" s="128">
        <f>C12*D12*12</f>
        <v>1783184.34</v>
      </c>
    </row>
    <row r="13" spans="1:12" ht="45" customHeight="1" x14ac:dyDescent="0.25">
      <c r="A13" s="33">
        <v>2</v>
      </c>
      <c r="B13" s="126" t="s">
        <v>366</v>
      </c>
      <c r="C13" s="127">
        <v>0.5</v>
      </c>
      <c r="D13" s="128">
        <f t="shared" ref="D13:D18" si="0">SUM(E13:G13)</f>
        <v>11266.5</v>
      </c>
      <c r="E13" s="145">
        <v>8266.5</v>
      </c>
      <c r="F13" s="145"/>
      <c r="G13" s="145">
        <v>3000</v>
      </c>
      <c r="H13" s="128"/>
      <c r="I13" s="128"/>
      <c r="J13" s="128">
        <f t="shared" ref="J13:J18" si="1">C13*D13*12</f>
        <v>67599</v>
      </c>
    </row>
    <row r="14" spans="1:12" ht="30" x14ac:dyDescent="0.25">
      <c r="A14" s="37">
        <v>3</v>
      </c>
      <c r="B14" s="126" t="s">
        <v>367</v>
      </c>
      <c r="C14" s="127">
        <v>15.22</v>
      </c>
      <c r="D14" s="128">
        <f t="shared" si="0"/>
        <v>30165.439999999999</v>
      </c>
      <c r="E14" s="145">
        <v>17462.43</v>
      </c>
      <c r="F14" s="145">
        <v>753.01</v>
      </c>
      <c r="G14" s="145">
        <v>11950</v>
      </c>
      <c r="H14" s="128"/>
      <c r="I14" s="128"/>
      <c r="J14" s="128">
        <f t="shared" si="1"/>
        <v>5509415.9616</v>
      </c>
    </row>
    <row r="15" spans="1:12" x14ac:dyDescent="0.25">
      <c r="A15" s="37">
        <v>4</v>
      </c>
      <c r="B15" s="126" t="s">
        <v>368</v>
      </c>
      <c r="C15" s="127">
        <v>1</v>
      </c>
      <c r="D15" s="128">
        <f t="shared" si="0"/>
        <v>13003.5</v>
      </c>
      <c r="E15" s="145">
        <v>7003.5</v>
      </c>
      <c r="F15" s="145"/>
      <c r="G15" s="145">
        <v>6000</v>
      </c>
      <c r="H15" s="128"/>
      <c r="I15" s="128"/>
      <c r="J15" s="128">
        <f t="shared" si="1"/>
        <v>156042</v>
      </c>
    </row>
    <row r="16" spans="1:12" x14ac:dyDescent="0.25">
      <c r="A16" s="37">
        <v>5</v>
      </c>
      <c r="B16" s="126" t="s">
        <v>369</v>
      </c>
      <c r="C16" s="127">
        <v>1</v>
      </c>
      <c r="D16" s="128">
        <f t="shared" si="0"/>
        <v>12209.73</v>
      </c>
      <c r="E16" s="145">
        <v>9185</v>
      </c>
      <c r="F16" s="145"/>
      <c r="G16" s="145">
        <v>3024.73</v>
      </c>
      <c r="H16" s="128"/>
      <c r="I16" s="128"/>
      <c r="J16" s="128">
        <f t="shared" si="1"/>
        <v>146516.76</v>
      </c>
      <c r="L16" s="1" t="s">
        <v>283</v>
      </c>
    </row>
    <row r="17" spans="1:10" ht="28.5" x14ac:dyDescent="0.2">
      <c r="A17" s="3">
        <v>6</v>
      </c>
      <c r="B17" s="146" t="s">
        <v>370</v>
      </c>
      <c r="C17" s="147">
        <f>C12+C13+C14+C15+C16</f>
        <v>21.22</v>
      </c>
      <c r="D17" s="147">
        <f>D12+D13+D14+D15+D16</f>
        <v>109101.94</v>
      </c>
      <c r="E17" s="148" t="s">
        <v>60</v>
      </c>
      <c r="F17" s="148" t="s">
        <v>60</v>
      </c>
      <c r="G17" s="148" t="s">
        <v>60</v>
      </c>
      <c r="H17" s="149" t="s">
        <v>60</v>
      </c>
      <c r="I17" s="149" t="s">
        <v>60</v>
      </c>
      <c r="J17" s="147">
        <v>7662758.04</v>
      </c>
    </row>
    <row r="18" spans="1:10" x14ac:dyDescent="0.25">
      <c r="A18" s="37">
        <v>7</v>
      </c>
      <c r="B18" s="126" t="s">
        <v>369</v>
      </c>
      <c r="C18" s="127">
        <v>2.7</v>
      </c>
      <c r="D18" s="128">
        <f t="shared" si="0"/>
        <v>13165.17</v>
      </c>
      <c r="E18" s="145">
        <v>9185</v>
      </c>
      <c r="F18" s="145">
        <v>1224.67</v>
      </c>
      <c r="G18" s="145">
        <v>2755.5</v>
      </c>
      <c r="H18" s="128"/>
      <c r="I18" s="128"/>
      <c r="J18" s="209">
        <f t="shared" si="1"/>
        <v>426551.50800000003</v>
      </c>
    </row>
    <row r="19" spans="1:10" s="122" customFormat="1" ht="28.5" x14ac:dyDescent="0.2">
      <c r="A19" s="3">
        <v>8</v>
      </c>
      <c r="B19" s="146" t="s">
        <v>371</v>
      </c>
      <c r="C19" s="147">
        <f>C18</f>
        <v>2.7</v>
      </c>
      <c r="D19" s="147">
        <f t="shared" ref="D19:J19" si="2">D18</f>
        <v>13165.17</v>
      </c>
      <c r="E19" s="147" t="s">
        <v>60</v>
      </c>
      <c r="F19" s="147" t="s">
        <v>60</v>
      </c>
      <c r="G19" s="147" t="s">
        <v>60</v>
      </c>
      <c r="H19" s="147" t="s">
        <v>60</v>
      </c>
      <c r="I19" s="147" t="s">
        <v>60</v>
      </c>
      <c r="J19" s="147">
        <f t="shared" si="2"/>
        <v>426551.50800000003</v>
      </c>
    </row>
    <row r="20" spans="1:10" hidden="1" x14ac:dyDescent="0.25">
      <c r="A20" s="37"/>
      <c r="B20" s="126"/>
      <c r="C20" s="127"/>
      <c r="D20" s="128"/>
      <c r="E20" s="145"/>
      <c r="F20" s="145"/>
      <c r="G20" s="145"/>
      <c r="H20" s="128"/>
      <c r="I20" s="128"/>
      <c r="J20" s="128"/>
    </row>
    <row r="21" spans="1:10" hidden="1" x14ac:dyDescent="0.25">
      <c r="A21" s="37"/>
      <c r="B21" s="126"/>
      <c r="C21" s="127"/>
      <c r="D21" s="128"/>
      <c r="E21" s="145"/>
      <c r="F21" s="145"/>
      <c r="G21" s="145"/>
      <c r="H21" s="128"/>
      <c r="I21" s="128"/>
      <c r="J21" s="128"/>
    </row>
    <row r="22" spans="1:10" hidden="1" x14ac:dyDescent="0.25">
      <c r="A22" s="37">
        <v>11</v>
      </c>
      <c r="B22" s="34"/>
      <c r="C22" s="33"/>
      <c r="D22" s="128"/>
      <c r="E22" s="145"/>
      <c r="F22" s="145"/>
      <c r="G22" s="145"/>
      <c r="H22" s="128"/>
      <c r="I22" s="128"/>
      <c r="J22" s="128"/>
    </row>
    <row r="23" spans="1:10" hidden="1" x14ac:dyDescent="0.25">
      <c r="A23" s="37">
        <v>12</v>
      </c>
      <c r="B23" s="34"/>
      <c r="C23" s="5"/>
      <c r="D23" s="128"/>
      <c r="E23" s="145"/>
      <c r="F23" s="145"/>
      <c r="G23" s="145"/>
      <c r="H23" s="128"/>
      <c r="I23" s="128"/>
      <c r="J23" s="128"/>
    </row>
    <row r="24" spans="1:10" hidden="1" x14ac:dyDescent="0.25">
      <c r="A24" s="37">
        <v>13</v>
      </c>
      <c r="B24" s="34"/>
      <c r="C24" s="5"/>
      <c r="D24" s="128"/>
      <c r="E24" s="145"/>
      <c r="F24" s="145"/>
      <c r="G24" s="145"/>
      <c r="H24" s="128"/>
      <c r="I24" s="128"/>
      <c r="J24" s="128"/>
    </row>
    <row r="25" spans="1:10" hidden="1" x14ac:dyDescent="0.25">
      <c r="A25" s="37">
        <v>14</v>
      </c>
      <c r="B25" s="34"/>
      <c r="C25" s="33"/>
      <c r="D25" s="128"/>
      <c r="E25" s="145"/>
      <c r="F25" s="145"/>
      <c r="G25" s="145"/>
      <c r="H25" s="128"/>
      <c r="I25" s="128"/>
      <c r="J25" s="128"/>
    </row>
    <row r="26" spans="1:10" hidden="1" x14ac:dyDescent="0.25">
      <c r="A26" s="37">
        <v>15</v>
      </c>
      <c r="B26" s="34"/>
      <c r="C26" s="33"/>
      <c r="D26" s="128"/>
      <c r="E26" s="145"/>
      <c r="F26" s="145"/>
      <c r="G26" s="145"/>
      <c r="H26" s="128"/>
      <c r="I26" s="128"/>
      <c r="J26" s="128"/>
    </row>
    <row r="27" spans="1:10" hidden="1" x14ac:dyDescent="0.25">
      <c r="A27" s="37">
        <v>16</v>
      </c>
      <c r="B27" s="34"/>
      <c r="C27" s="5"/>
      <c r="D27" s="128"/>
      <c r="E27" s="145"/>
      <c r="F27" s="145"/>
      <c r="G27" s="145"/>
      <c r="H27" s="128"/>
      <c r="I27" s="128"/>
      <c r="J27" s="128"/>
    </row>
    <row r="28" spans="1:10" hidden="1" x14ac:dyDescent="0.25">
      <c r="A28" s="5"/>
      <c r="B28" s="34"/>
      <c r="C28" s="3"/>
      <c r="D28" s="128"/>
      <c r="E28" s="128"/>
      <c r="F28" s="128"/>
      <c r="G28" s="128"/>
      <c r="H28" s="128"/>
      <c r="I28" s="128"/>
      <c r="J28" s="128"/>
    </row>
    <row r="29" spans="1:10" ht="15" customHeight="1" x14ac:dyDescent="0.2">
      <c r="A29" s="361" t="s">
        <v>10</v>
      </c>
      <c r="B29" s="362"/>
      <c r="C29" s="128">
        <f>C17+C19</f>
        <v>23.919999999999998</v>
      </c>
      <c r="D29" s="128">
        <f>D17+D19</f>
        <v>122267.11</v>
      </c>
      <c r="E29" s="128" t="s">
        <v>60</v>
      </c>
      <c r="F29" s="128" t="s">
        <v>60</v>
      </c>
      <c r="G29" s="128" t="s">
        <v>60</v>
      </c>
      <c r="H29" s="128" t="s">
        <v>60</v>
      </c>
      <c r="I29" s="128" t="s">
        <v>60</v>
      </c>
      <c r="J29" s="128">
        <f>J17+J19</f>
        <v>8089309.5480000004</v>
      </c>
    </row>
    <row r="30" spans="1:1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27.75" customHeight="1" x14ac:dyDescent="0.25">
      <c r="A31" s="123"/>
      <c r="B31" s="363" t="s">
        <v>164</v>
      </c>
      <c r="C31" s="363"/>
      <c r="D31" s="363"/>
      <c r="E31" s="363"/>
      <c r="F31" s="363"/>
      <c r="G31" s="363"/>
      <c r="H31" s="32"/>
      <c r="I31" s="32"/>
      <c r="J31" s="32"/>
    </row>
    <row r="32" spans="1:10" ht="45" x14ac:dyDescent="0.25">
      <c r="A32" s="62" t="s">
        <v>129</v>
      </c>
      <c r="B32" s="267" t="s">
        <v>165</v>
      </c>
      <c r="C32" s="364"/>
      <c r="D32" s="268"/>
      <c r="E32" s="267" t="s">
        <v>166</v>
      </c>
      <c r="F32" s="268"/>
      <c r="G32" s="62" t="s">
        <v>167</v>
      </c>
      <c r="H32" s="5" t="s">
        <v>168</v>
      </c>
      <c r="I32" s="309" t="s">
        <v>169</v>
      </c>
      <c r="J32" s="308"/>
    </row>
    <row r="33" spans="1:10" x14ac:dyDescent="0.25">
      <c r="A33" s="62"/>
      <c r="B33" s="267"/>
      <c r="C33" s="364"/>
      <c r="D33" s="268"/>
      <c r="E33" s="267"/>
      <c r="F33" s="268"/>
      <c r="G33" s="62"/>
      <c r="H33" s="5"/>
      <c r="I33" s="309"/>
      <c r="J33" s="308"/>
    </row>
    <row r="34" spans="1:10" hidden="1" x14ac:dyDescent="0.25">
      <c r="A34" s="62"/>
      <c r="B34" s="267"/>
      <c r="C34" s="364"/>
      <c r="D34" s="268"/>
      <c r="E34" s="267"/>
      <c r="F34" s="268"/>
      <c r="G34" s="62"/>
      <c r="H34" s="5"/>
      <c r="I34" s="309"/>
      <c r="J34" s="308"/>
    </row>
    <row r="35" spans="1:10" hidden="1" x14ac:dyDescent="0.25">
      <c r="A35" s="62"/>
      <c r="B35" s="267"/>
      <c r="C35" s="364"/>
      <c r="D35" s="268"/>
      <c r="E35" s="267"/>
      <c r="F35" s="268"/>
      <c r="G35" s="62"/>
      <c r="H35" s="5"/>
      <c r="I35" s="309"/>
      <c r="J35" s="308"/>
    </row>
    <row r="36" spans="1:10" x14ac:dyDescent="0.25">
      <c r="A36" s="62"/>
      <c r="B36" s="365" t="s">
        <v>10</v>
      </c>
      <c r="C36" s="366"/>
      <c r="D36" s="367"/>
      <c r="E36" s="267" t="s">
        <v>60</v>
      </c>
      <c r="F36" s="268"/>
      <c r="G36" s="62" t="s">
        <v>60</v>
      </c>
      <c r="H36" s="5" t="s">
        <v>60</v>
      </c>
      <c r="I36" s="309"/>
      <c r="J36" s="308"/>
    </row>
    <row r="37" spans="1:10" ht="9.75" customHeight="1" x14ac:dyDescent="0.25">
      <c r="A37" s="125"/>
      <c r="B37" s="125"/>
      <c r="C37" s="125"/>
      <c r="D37" s="125"/>
      <c r="E37" s="125"/>
      <c r="F37" s="125"/>
      <c r="G37" s="125"/>
      <c r="H37" s="8"/>
      <c r="I37" s="8"/>
      <c r="J37" s="8"/>
    </row>
    <row r="38" spans="1:10" ht="15.75" x14ac:dyDescent="0.25">
      <c r="A38" s="123"/>
      <c r="B38" s="363" t="s">
        <v>170</v>
      </c>
      <c r="C38" s="363"/>
      <c r="D38" s="363"/>
      <c r="E38" s="363"/>
      <c r="F38" s="363"/>
      <c r="G38" s="363"/>
      <c r="H38" s="32"/>
      <c r="I38" s="32"/>
      <c r="J38" s="32"/>
    </row>
    <row r="39" spans="1:10" x14ac:dyDescent="0.25">
      <c r="A39" s="125"/>
      <c r="B39" s="125"/>
      <c r="C39" s="125"/>
      <c r="D39" s="125"/>
      <c r="E39" s="125"/>
      <c r="F39" s="125"/>
      <c r="G39" s="125"/>
      <c r="H39" s="8"/>
      <c r="I39" s="8"/>
      <c r="J39" s="8"/>
    </row>
    <row r="40" spans="1:10" ht="68.25" customHeight="1" x14ac:dyDescent="0.25">
      <c r="A40" s="62" t="s">
        <v>129</v>
      </c>
      <c r="B40" s="267" t="s">
        <v>165</v>
      </c>
      <c r="C40" s="364"/>
      <c r="D40" s="268"/>
      <c r="E40" s="267" t="s">
        <v>171</v>
      </c>
      <c r="F40" s="268"/>
      <c r="G40" s="62" t="s">
        <v>172</v>
      </c>
      <c r="H40" s="5" t="s">
        <v>173</v>
      </c>
      <c r="I40" s="309" t="s">
        <v>169</v>
      </c>
      <c r="J40" s="308"/>
    </row>
    <row r="41" spans="1:10" x14ac:dyDescent="0.25">
      <c r="A41" s="5"/>
      <c r="B41" s="309"/>
      <c r="C41" s="323"/>
      <c r="D41" s="308"/>
      <c r="E41" s="309"/>
      <c r="F41" s="308"/>
      <c r="G41" s="5"/>
      <c r="H41" s="5"/>
      <c r="I41" s="309"/>
      <c r="J41" s="308"/>
    </row>
    <row r="42" spans="1:10" ht="15" customHeight="1" x14ac:dyDescent="0.25">
      <c r="A42" s="5"/>
      <c r="B42" s="357" t="s">
        <v>10</v>
      </c>
      <c r="C42" s="358"/>
      <c r="D42" s="359"/>
      <c r="E42" s="309" t="s">
        <v>60</v>
      </c>
      <c r="F42" s="308"/>
      <c r="G42" s="5" t="s">
        <v>60</v>
      </c>
      <c r="H42" s="5" t="s">
        <v>60</v>
      </c>
      <c r="I42" s="309"/>
      <c r="J42" s="308"/>
    </row>
    <row r="43" spans="1:10" ht="11.2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31.5" customHeight="1" x14ac:dyDescent="0.25">
      <c r="A44" s="360" t="s">
        <v>174</v>
      </c>
      <c r="B44" s="360"/>
      <c r="C44" s="360"/>
      <c r="D44" s="360"/>
      <c r="E44" s="360"/>
      <c r="F44" s="360"/>
      <c r="G44" s="360"/>
      <c r="H44" s="360"/>
      <c r="I44" s="360"/>
      <c r="J44" s="360"/>
    </row>
    <row r="45" spans="1:10" ht="15.75" customHeight="1" x14ac:dyDescent="0.25">
      <c r="B45" s="17"/>
      <c r="C45" s="17"/>
      <c r="D45" s="17"/>
      <c r="E45" s="17"/>
      <c r="F45" s="17"/>
      <c r="G45" s="17"/>
      <c r="H45" s="280" t="s">
        <v>373</v>
      </c>
      <c r="I45" s="280"/>
      <c r="J45" s="280"/>
    </row>
    <row r="46" spans="1:10" x14ac:dyDescent="0.25">
      <c r="A46" s="5" t="s">
        <v>129</v>
      </c>
      <c r="B46" s="309" t="s">
        <v>175</v>
      </c>
      <c r="C46" s="323"/>
      <c r="D46" s="323"/>
      <c r="E46" s="323"/>
      <c r="F46" s="308"/>
      <c r="G46" s="309" t="s">
        <v>176</v>
      </c>
      <c r="H46" s="308"/>
      <c r="I46" s="309" t="s">
        <v>177</v>
      </c>
      <c r="J46" s="308"/>
    </row>
    <row r="47" spans="1:10" x14ac:dyDescent="0.25">
      <c r="A47" s="5">
        <v>1</v>
      </c>
      <c r="B47" s="309">
        <v>2</v>
      </c>
      <c r="C47" s="323"/>
      <c r="D47" s="323"/>
      <c r="E47" s="323"/>
      <c r="F47" s="308"/>
      <c r="G47" s="309">
        <v>3</v>
      </c>
      <c r="H47" s="308"/>
      <c r="I47" s="309">
        <v>4</v>
      </c>
      <c r="J47" s="308"/>
    </row>
    <row r="48" spans="1:10" ht="18" customHeight="1" x14ac:dyDescent="0.25">
      <c r="A48" s="5"/>
      <c r="B48" s="291" t="s">
        <v>178</v>
      </c>
      <c r="C48" s="292"/>
      <c r="D48" s="292"/>
      <c r="E48" s="292"/>
      <c r="F48" s="293"/>
      <c r="G48" s="355">
        <f>J17</f>
        <v>7662758.04</v>
      </c>
      <c r="H48" s="356"/>
      <c r="I48" s="355">
        <f>I49+I50+I51</f>
        <v>1685806.7688</v>
      </c>
      <c r="J48" s="356"/>
    </row>
    <row r="49" spans="1:12" ht="29.25" customHeight="1" x14ac:dyDescent="0.25">
      <c r="A49" s="5"/>
      <c r="B49" s="291" t="s">
        <v>182</v>
      </c>
      <c r="C49" s="292"/>
      <c r="D49" s="292"/>
      <c r="E49" s="292"/>
      <c r="F49" s="293"/>
      <c r="G49" s="355"/>
      <c r="H49" s="356"/>
      <c r="I49" s="355">
        <f>G48*22%</f>
        <v>1685806.7688</v>
      </c>
      <c r="J49" s="356"/>
      <c r="L49" s="1" t="s">
        <v>283</v>
      </c>
    </row>
    <row r="50" spans="1:12" ht="18.75" customHeight="1" x14ac:dyDescent="0.25">
      <c r="A50" s="5"/>
      <c r="B50" s="291" t="s">
        <v>179</v>
      </c>
      <c r="C50" s="292"/>
      <c r="D50" s="292"/>
      <c r="E50" s="292"/>
      <c r="F50" s="293"/>
      <c r="G50" s="355"/>
      <c r="H50" s="356"/>
      <c r="I50" s="355">
        <v>0</v>
      </c>
      <c r="J50" s="356"/>
    </row>
    <row r="51" spans="1:12" ht="27.75" customHeight="1" x14ac:dyDescent="0.25">
      <c r="A51" s="5"/>
      <c r="B51" s="291" t="s">
        <v>180</v>
      </c>
      <c r="C51" s="292"/>
      <c r="D51" s="292"/>
      <c r="E51" s="292"/>
      <c r="F51" s="293"/>
      <c r="G51" s="355"/>
      <c r="H51" s="356"/>
      <c r="I51" s="355">
        <v>0</v>
      </c>
      <c r="J51" s="356"/>
    </row>
    <row r="52" spans="1:12" ht="31.5" customHeight="1" x14ac:dyDescent="0.25">
      <c r="A52" s="5"/>
      <c r="B52" s="291" t="s">
        <v>181</v>
      </c>
      <c r="C52" s="292"/>
      <c r="D52" s="292"/>
      <c r="E52" s="292"/>
      <c r="F52" s="293"/>
      <c r="G52" s="355">
        <f>J17</f>
        <v>7662758.04</v>
      </c>
      <c r="H52" s="356"/>
      <c r="I52" s="355">
        <f>I53+I54+I55+I56+I57</f>
        <v>237545.49923999998</v>
      </c>
      <c r="J52" s="356"/>
    </row>
    <row r="53" spans="1:12" ht="42" customHeight="1" x14ac:dyDescent="0.25">
      <c r="A53" s="5"/>
      <c r="B53" s="291" t="s">
        <v>183</v>
      </c>
      <c r="C53" s="292"/>
      <c r="D53" s="292"/>
      <c r="E53" s="292"/>
      <c r="F53" s="293"/>
      <c r="G53" s="355"/>
      <c r="H53" s="356"/>
      <c r="I53" s="355">
        <f>G52*2.9%</f>
        <v>222219.98315999997</v>
      </c>
      <c r="J53" s="356"/>
    </row>
    <row r="54" spans="1:12" ht="24.75" customHeight="1" x14ac:dyDescent="0.25">
      <c r="A54" s="5"/>
      <c r="B54" s="291" t="s">
        <v>372</v>
      </c>
      <c r="C54" s="292"/>
      <c r="D54" s="292"/>
      <c r="E54" s="292"/>
      <c r="F54" s="293"/>
      <c r="G54" s="355"/>
      <c r="H54" s="356"/>
      <c r="I54" s="355">
        <v>0</v>
      </c>
      <c r="J54" s="356"/>
    </row>
    <row r="55" spans="1:12" ht="30.75" customHeight="1" x14ac:dyDescent="0.25">
      <c r="A55" s="5"/>
      <c r="B55" s="291" t="s">
        <v>184</v>
      </c>
      <c r="C55" s="292"/>
      <c r="D55" s="292"/>
      <c r="E55" s="292"/>
      <c r="F55" s="293"/>
      <c r="G55" s="355"/>
      <c r="H55" s="356"/>
      <c r="I55" s="355">
        <f>G52*0.2/100</f>
        <v>15325.516079999999</v>
      </c>
      <c r="J55" s="356"/>
    </row>
    <row r="56" spans="1:12" ht="30" customHeight="1" x14ac:dyDescent="0.25">
      <c r="A56" s="5"/>
      <c r="B56" s="291" t="s">
        <v>186</v>
      </c>
      <c r="C56" s="292"/>
      <c r="D56" s="292"/>
      <c r="E56" s="292"/>
      <c r="F56" s="293"/>
      <c r="G56" s="355"/>
      <c r="H56" s="356"/>
      <c r="I56" s="355"/>
      <c r="J56" s="356"/>
    </row>
    <row r="57" spans="1:12" ht="29.25" customHeight="1" x14ac:dyDescent="0.25">
      <c r="A57" s="5"/>
      <c r="B57" s="291" t="s">
        <v>186</v>
      </c>
      <c r="C57" s="292"/>
      <c r="D57" s="292"/>
      <c r="E57" s="292"/>
      <c r="F57" s="293"/>
      <c r="G57" s="355"/>
      <c r="H57" s="356"/>
      <c r="I57" s="355"/>
      <c r="J57" s="356"/>
    </row>
    <row r="58" spans="1:12" ht="28.5" customHeight="1" x14ac:dyDescent="0.25">
      <c r="A58" s="5"/>
      <c r="B58" s="291" t="s">
        <v>185</v>
      </c>
      <c r="C58" s="292"/>
      <c r="D58" s="292"/>
      <c r="E58" s="292"/>
      <c r="F58" s="293"/>
      <c r="G58" s="355">
        <f>J17</f>
        <v>7662758.04</v>
      </c>
      <c r="H58" s="356"/>
      <c r="I58" s="355">
        <f>G58*5.1%</f>
        <v>390800.66003999999</v>
      </c>
      <c r="J58" s="356"/>
    </row>
    <row r="59" spans="1:12" x14ac:dyDescent="0.25">
      <c r="A59" s="5"/>
      <c r="B59" s="291" t="s">
        <v>163</v>
      </c>
      <c r="C59" s="292"/>
      <c r="D59" s="292"/>
      <c r="E59" s="292"/>
      <c r="F59" s="293"/>
      <c r="G59" s="296" t="s">
        <v>60</v>
      </c>
      <c r="H59" s="298"/>
      <c r="I59" s="353">
        <f>I48+I52+I58</f>
        <v>2314152.92808</v>
      </c>
      <c r="J59" s="354"/>
    </row>
    <row r="60" spans="1:12" ht="1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2" ht="15.75" x14ac:dyDescent="0.25">
      <c r="B61" s="17"/>
      <c r="C61" s="17"/>
      <c r="D61" s="17"/>
      <c r="E61" s="17"/>
      <c r="F61" s="17"/>
      <c r="G61" s="17"/>
      <c r="H61" s="280" t="s">
        <v>374</v>
      </c>
      <c r="I61" s="280"/>
      <c r="J61" s="280"/>
    </row>
    <row r="62" spans="1:12" x14ac:dyDescent="0.25">
      <c r="A62" s="132" t="s">
        <v>129</v>
      </c>
      <c r="B62" s="309" t="s">
        <v>175</v>
      </c>
      <c r="C62" s="323"/>
      <c r="D62" s="323"/>
      <c r="E62" s="323"/>
      <c r="F62" s="308"/>
      <c r="G62" s="309" t="s">
        <v>176</v>
      </c>
      <c r="H62" s="308"/>
      <c r="I62" s="309" t="s">
        <v>177</v>
      </c>
      <c r="J62" s="308"/>
    </row>
    <row r="63" spans="1:12" x14ac:dyDescent="0.25">
      <c r="A63" s="132">
        <v>1</v>
      </c>
      <c r="B63" s="309">
        <v>2</v>
      </c>
      <c r="C63" s="323"/>
      <c r="D63" s="323"/>
      <c r="E63" s="323"/>
      <c r="F63" s="308"/>
      <c r="G63" s="309">
        <v>3</v>
      </c>
      <c r="H63" s="308"/>
      <c r="I63" s="309">
        <v>4</v>
      </c>
      <c r="J63" s="308"/>
    </row>
    <row r="64" spans="1:12" ht="18" customHeight="1" x14ac:dyDescent="0.25">
      <c r="A64" s="132"/>
      <c r="B64" s="291" t="s">
        <v>178</v>
      </c>
      <c r="C64" s="292"/>
      <c r="D64" s="292"/>
      <c r="E64" s="292"/>
      <c r="F64" s="293"/>
      <c r="G64" s="355">
        <f>J19</f>
        <v>426551.50800000003</v>
      </c>
      <c r="H64" s="356"/>
      <c r="I64" s="355">
        <f>I65+I66+I67</f>
        <v>93841.331760000001</v>
      </c>
      <c r="J64" s="356"/>
    </row>
    <row r="65" spans="1:10" ht="30.75" customHeight="1" x14ac:dyDescent="0.25">
      <c r="A65" s="132"/>
      <c r="B65" s="291" t="s">
        <v>182</v>
      </c>
      <c r="C65" s="292"/>
      <c r="D65" s="292"/>
      <c r="E65" s="292"/>
      <c r="F65" s="293"/>
      <c r="G65" s="355"/>
      <c r="H65" s="356"/>
      <c r="I65" s="355">
        <f>G64*22%</f>
        <v>93841.331760000001</v>
      </c>
      <c r="J65" s="356"/>
    </row>
    <row r="66" spans="1:10" x14ac:dyDescent="0.25">
      <c r="A66" s="132"/>
      <c r="B66" s="291" t="s">
        <v>179</v>
      </c>
      <c r="C66" s="292"/>
      <c r="D66" s="292"/>
      <c r="E66" s="292"/>
      <c r="F66" s="293"/>
      <c r="G66" s="355"/>
      <c r="H66" s="356"/>
      <c r="I66" s="355">
        <v>0</v>
      </c>
      <c r="J66" s="356"/>
    </row>
    <row r="67" spans="1:10" ht="29.25" customHeight="1" x14ac:dyDescent="0.25">
      <c r="A67" s="132"/>
      <c r="B67" s="291" t="s">
        <v>180</v>
      </c>
      <c r="C67" s="292"/>
      <c r="D67" s="292"/>
      <c r="E67" s="292"/>
      <c r="F67" s="293"/>
      <c r="G67" s="355"/>
      <c r="H67" s="356"/>
      <c r="I67" s="355">
        <v>0</v>
      </c>
      <c r="J67" s="356"/>
    </row>
    <row r="68" spans="1:10" ht="32.25" customHeight="1" x14ac:dyDescent="0.25">
      <c r="A68" s="132"/>
      <c r="B68" s="291" t="s">
        <v>181</v>
      </c>
      <c r="C68" s="292"/>
      <c r="D68" s="292"/>
      <c r="E68" s="292"/>
      <c r="F68" s="293"/>
      <c r="G68" s="355">
        <f>G64</f>
        <v>426551.50800000003</v>
      </c>
      <c r="H68" s="356"/>
      <c r="I68" s="355">
        <f>I69+I70+I71+I72+I73</f>
        <v>13223.096748</v>
      </c>
      <c r="J68" s="356"/>
    </row>
    <row r="69" spans="1:10" x14ac:dyDescent="0.25">
      <c r="A69" s="132"/>
      <c r="B69" s="291" t="s">
        <v>183</v>
      </c>
      <c r="C69" s="292"/>
      <c r="D69" s="292"/>
      <c r="E69" s="292"/>
      <c r="F69" s="293"/>
      <c r="G69" s="355"/>
      <c r="H69" s="356"/>
      <c r="I69" s="355">
        <f>G68*2.9%</f>
        <v>12369.993732000001</v>
      </c>
      <c r="J69" s="356"/>
    </row>
    <row r="70" spans="1:10" ht="27.75" customHeight="1" x14ac:dyDescent="0.25">
      <c r="A70" s="132"/>
      <c r="B70" s="291" t="s">
        <v>372</v>
      </c>
      <c r="C70" s="292"/>
      <c r="D70" s="292"/>
      <c r="E70" s="292"/>
      <c r="F70" s="293"/>
      <c r="G70" s="355"/>
      <c r="H70" s="356"/>
      <c r="I70" s="355">
        <v>0</v>
      </c>
      <c r="J70" s="356"/>
    </row>
    <row r="71" spans="1:10" ht="26.25" customHeight="1" x14ac:dyDescent="0.25">
      <c r="A71" s="132"/>
      <c r="B71" s="291" t="s">
        <v>184</v>
      </c>
      <c r="C71" s="292"/>
      <c r="D71" s="292"/>
      <c r="E71" s="292"/>
      <c r="F71" s="293"/>
      <c r="G71" s="355"/>
      <c r="H71" s="356"/>
      <c r="I71" s="355">
        <f>G68*0.2%</f>
        <v>853.10301600000003</v>
      </c>
      <c r="J71" s="356"/>
    </row>
    <row r="72" spans="1:10" ht="29.25" customHeight="1" x14ac:dyDescent="0.25">
      <c r="A72" s="132"/>
      <c r="B72" s="291" t="s">
        <v>186</v>
      </c>
      <c r="C72" s="292"/>
      <c r="D72" s="292"/>
      <c r="E72" s="292"/>
      <c r="F72" s="293"/>
      <c r="G72" s="355"/>
      <c r="H72" s="356"/>
      <c r="I72" s="355"/>
      <c r="J72" s="356"/>
    </row>
    <row r="73" spans="1:10" ht="30.75" customHeight="1" x14ac:dyDescent="0.25">
      <c r="A73" s="132"/>
      <c r="B73" s="291" t="s">
        <v>186</v>
      </c>
      <c r="C73" s="292"/>
      <c r="D73" s="292"/>
      <c r="E73" s="292"/>
      <c r="F73" s="293"/>
      <c r="G73" s="355"/>
      <c r="H73" s="356"/>
      <c r="I73" s="355"/>
      <c r="J73" s="356"/>
    </row>
    <row r="74" spans="1:10" ht="26.25" customHeight="1" x14ac:dyDescent="0.25">
      <c r="A74" s="132"/>
      <c r="B74" s="291" t="s">
        <v>185</v>
      </c>
      <c r="C74" s="292"/>
      <c r="D74" s="292"/>
      <c r="E74" s="292"/>
      <c r="F74" s="293"/>
      <c r="G74" s="355">
        <f>G68</f>
        <v>426551.50800000003</v>
      </c>
      <c r="H74" s="356"/>
      <c r="I74" s="355">
        <f>G74*5.1%</f>
        <v>21754.126907999998</v>
      </c>
      <c r="J74" s="356"/>
    </row>
    <row r="75" spans="1:10" x14ac:dyDescent="0.25">
      <c r="A75" s="132"/>
      <c r="B75" s="291" t="s">
        <v>163</v>
      </c>
      <c r="C75" s="292"/>
      <c r="D75" s="292"/>
      <c r="E75" s="292"/>
      <c r="F75" s="293"/>
      <c r="G75" s="296" t="s">
        <v>60</v>
      </c>
      <c r="H75" s="298"/>
      <c r="I75" s="353">
        <f>I64+I68+I74</f>
        <v>128818.55541599999</v>
      </c>
      <c r="J75" s="354"/>
    </row>
    <row r="76" spans="1:10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</sheetData>
  <mergeCells count="129">
    <mergeCell ref="B74:F74"/>
    <mergeCell ref="G74:H74"/>
    <mergeCell ref="I74:J74"/>
    <mergeCell ref="B75:F75"/>
    <mergeCell ref="G75:H75"/>
    <mergeCell ref="I75:J75"/>
    <mergeCell ref="B72:F72"/>
    <mergeCell ref="G72:H72"/>
    <mergeCell ref="I72:J72"/>
    <mergeCell ref="B73:F73"/>
    <mergeCell ref="G73:H73"/>
    <mergeCell ref="I73:J73"/>
    <mergeCell ref="B70:F70"/>
    <mergeCell ref="G70:H70"/>
    <mergeCell ref="I70:J70"/>
    <mergeCell ref="B71:F71"/>
    <mergeCell ref="G71:H71"/>
    <mergeCell ref="I71:J71"/>
    <mergeCell ref="B68:F68"/>
    <mergeCell ref="G68:H68"/>
    <mergeCell ref="I68:J68"/>
    <mergeCell ref="B69:F69"/>
    <mergeCell ref="G69:H69"/>
    <mergeCell ref="I69:J69"/>
    <mergeCell ref="B66:F66"/>
    <mergeCell ref="G66:H66"/>
    <mergeCell ref="I66:J66"/>
    <mergeCell ref="B67:F67"/>
    <mergeCell ref="G67:H67"/>
    <mergeCell ref="I67:J67"/>
    <mergeCell ref="B64:F64"/>
    <mergeCell ref="G64:H64"/>
    <mergeCell ref="I64:J64"/>
    <mergeCell ref="B65:F65"/>
    <mergeCell ref="G65:H65"/>
    <mergeCell ref="I65:J65"/>
    <mergeCell ref="H61:J61"/>
    <mergeCell ref="B62:F62"/>
    <mergeCell ref="G62:H62"/>
    <mergeCell ref="I62:J62"/>
    <mergeCell ref="B63:F63"/>
    <mergeCell ref="G63:H63"/>
    <mergeCell ref="I63:J63"/>
    <mergeCell ref="A2:J2"/>
    <mergeCell ref="E4:J4"/>
    <mergeCell ref="B6:G6"/>
    <mergeCell ref="H8:H10"/>
    <mergeCell ref="I8:I10"/>
    <mergeCell ref="D3:F3"/>
    <mergeCell ref="I32:J32"/>
    <mergeCell ref="I33:J33"/>
    <mergeCell ref="A3:C3"/>
    <mergeCell ref="A4:D4"/>
    <mergeCell ref="E32:F32"/>
    <mergeCell ref="B32:D32"/>
    <mergeCell ref="J8:J10"/>
    <mergeCell ref="D9:D10"/>
    <mergeCell ref="C8:C10"/>
    <mergeCell ref="B8:B10"/>
    <mergeCell ref="A8:A10"/>
    <mergeCell ref="A29:B29"/>
    <mergeCell ref="B31:G31"/>
    <mergeCell ref="D8:G8"/>
    <mergeCell ref="E9:G9"/>
    <mergeCell ref="B33:D33"/>
    <mergeCell ref="I36:J36"/>
    <mergeCell ref="E40:F40"/>
    <mergeCell ref="I34:J34"/>
    <mergeCell ref="I35:J35"/>
    <mergeCell ref="B36:D36"/>
    <mergeCell ref="E36:F36"/>
    <mergeCell ref="B34:D34"/>
    <mergeCell ref="B35:D35"/>
    <mergeCell ref="E33:F33"/>
    <mergeCell ref="E34:F34"/>
    <mergeCell ref="E35:F35"/>
    <mergeCell ref="B38:G38"/>
    <mergeCell ref="B40:D40"/>
    <mergeCell ref="B47:F47"/>
    <mergeCell ref="G47:H47"/>
    <mergeCell ref="I40:J40"/>
    <mergeCell ref="B41:D41"/>
    <mergeCell ref="I41:J41"/>
    <mergeCell ref="E41:F41"/>
    <mergeCell ref="I46:J46"/>
    <mergeCell ref="G46:H46"/>
    <mergeCell ref="B46:F46"/>
    <mergeCell ref="E42:F42"/>
    <mergeCell ref="B42:D42"/>
    <mergeCell ref="I42:J42"/>
    <mergeCell ref="I47:J47"/>
    <mergeCell ref="A44:J44"/>
    <mergeCell ref="H45:J45"/>
    <mergeCell ref="B48:F48"/>
    <mergeCell ref="B49:F49"/>
    <mergeCell ref="B57:F57"/>
    <mergeCell ref="B58:F58"/>
    <mergeCell ref="G48:H48"/>
    <mergeCell ref="G49:H49"/>
    <mergeCell ref="G50:H50"/>
    <mergeCell ref="G51:H51"/>
    <mergeCell ref="G52:H52"/>
    <mergeCell ref="G57:H57"/>
    <mergeCell ref="G58:H58"/>
    <mergeCell ref="B50:F50"/>
    <mergeCell ref="G59:H59"/>
    <mergeCell ref="G53:H53"/>
    <mergeCell ref="G54:H54"/>
    <mergeCell ref="G55:H55"/>
    <mergeCell ref="G56:H56"/>
    <mergeCell ref="B59:F59"/>
    <mergeCell ref="B51:F51"/>
    <mergeCell ref="B52:F52"/>
    <mergeCell ref="B53:F53"/>
    <mergeCell ref="B54:F54"/>
    <mergeCell ref="B55:F55"/>
    <mergeCell ref="B56:F56"/>
    <mergeCell ref="I59:J59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</mergeCells>
  <pageMargins left="0.70866141732283472" right="0.31496062992125984" top="0.15748031496062992" bottom="0.15748031496062992" header="0.31496062992125984" footer="0.31496062992125984"/>
  <pageSetup paperSize="9" scale="57" orientation="portrait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workbookViewId="0">
      <selection activeCell="D161" sqref="D161:G161"/>
    </sheetView>
  </sheetViews>
  <sheetFormatPr defaultColWidth="8.85546875" defaultRowHeight="15" x14ac:dyDescent="0.25"/>
  <cols>
    <col min="1" max="1" width="3.85546875" style="1" customWidth="1"/>
    <col min="2" max="2" width="7.140625" style="1" customWidth="1"/>
    <col min="3" max="3" width="30.28515625" style="1" customWidth="1"/>
    <col min="4" max="4" width="19.28515625" style="1" customWidth="1"/>
    <col min="5" max="5" width="15.7109375" style="1" customWidth="1"/>
    <col min="6" max="6" width="13.140625" style="1" customWidth="1"/>
    <col min="7" max="7" width="18.5703125" style="1" customWidth="1"/>
    <col min="8" max="8" width="15.140625" style="1" customWidth="1"/>
    <col min="9" max="9" width="13.85546875" style="1" hidden="1" customWidth="1"/>
    <col min="10" max="10" width="18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8.25" customHeight="1" x14ac:dyDescent="0.25"/>
    <row r="2" spans="1:12" ht="15.75" hidden="1" customHeight="1" x14ac:dyDescent="0.25">
      <c r="A2" s="19"/>
      <c r="B2" s="381" t="s">
        <v>187</v>
      </c>
      <c r="C2" s="381"/>
      <c r="D2" s="381"/>
      <c r="E2" s="381"/>
      <c r="F2" s="381"/>
      <c r="G2" s="381"/>
      <c r="H2" s="24"/>
      <c r="I2" s="21"/>
      <c r="J2" s="22"/>
    </row>
    <row r="3" spans="1:12" ht="24.75" hidden="1" customHeight="1" x14ac:dyDescent="0.25">
      <c r="B3" s="386" t="s">
        <v>152</v>
      </c>
      <c r="C3" s="386"/>
      <c r="D3" s="280"/>
      <c r="E3" s="280"/>
      <c r="F3" s="280"/>
      <c r="G3" s="280"/>
      <c r="H3" s="24"/>
      <c r="I3" s="24"/>
      <c r="J3" s="24"/>
      <c r="K3" s="24"/>
      <c r="L3" s="24"/>
    </row>
    <row r="4" spans="1:12" ht="15.75" hidden="1" customHeight="1" x14ac:dyDescent="0.25">
      <c r="B4" s="381" t="s">
        <v>153</v>
      </c>
      <c r="C4" s="381"/>
      <c r="D4" s="381"/>
      <c r="E4" s="385"/>
      <c r="F4" s="385"/>
      <c r="G4" s="385"/>
      <c r="H4" s="24"/>
      <c r="I4" s="24"/>
      <c r="J4" s="24"/>
      <c r="K4" s="24"/>
      <c r="L4" s="24"/>
    </row>
    <row r="5" spans="1:12" hidden="1" x14ac:dyDescent="0.25"/>
    <row r="6" spans="1:12" ht="60" hidden="1" x14ac:dyDescent="0.25">
      <c r="B6" s="5" t="s">
        <v>129</v>
      </c>
      <c r="C6" s="309" t="s">
        <v>1</v>
      </c>
      <c r="D6" s="308"/>
      <c r="E6" s="5" t="s">
        <v>188</v>
      </c>
      <c r="F6" s="5" t="s">
        <v>189</v>
      </c>
      <c r="G6" s="5" t="s">
        <v>190</v>
      </c>
    </row>
    <row r="7" spans="1:12" hidden="1" x14ac:dyDescent="0.25">
      <c r="B7" s="5">
        <v>1</v>
      </c>
      <c r="C7" s="309">
        <v>2</v>
      </c>
      <c r="D7" s="308"/>
      <c r="E7" s="5">
        <v>3</v>
      </c>
      <c r="F7" s="5">
        <v>4</v>
      </c>
      <c r="G7" s="5">
        <v>5</v>
      </c>
    </row>
    <row r="8" spans="1:12" hidden="1" x14ac:dyDescent="0.25">
      <c r="B8" s="4"/>
      <c r="C8" s="309"/>
      <c r="D8" s="308"/>
      <c r="E8" s="4"/>
      <c r="F8" s="4"/>
      <c r="G8" s="4"/>
    </row>
    <row r="9" spans="1:12" hidden="1" x14ac:dyDescent="0.25">
      <c r="B9" s="4"/>
      <c r="C9" s="309"/>
      <c r="D9" s="308"/>
      <c r="E9" s="4"/>
      <c r="F9" s="4"/>
      <c r="G9" s="4"/>
    </row>
    <row r="10" spans="1:12" hidden="1" x14ac:dyDescent="0.25">
      <c r="B10" s="4"/>
      <c r="C10" s="357" t="s">
        <v>10</v>
      </c>
      <c r="D10" s="359"/>
      <c r="E10" s="5" t="s">
        <v>60</v>
      </c>
      <c r="F10" s="5" t="s">
        <v>60</v>
      </c>
      <c r="G10" s="5"/>
    </row>
    <row r="11" spans="1:12" hidden="1" x14ac:dyDescent="0.25"/>
    <row r="12" spans="1:12" ht="15.75" hidden="1" x14ac:dyDescent="0.25">
      <c r="B12" s="381" t="s">
        <v>214</v>
      </c>
      <c r="C12" s="381"/>
      <c r="D12" s="381"/>
      <c r="E12" s="381"/>
      <c r="F12" s="381"/>
      <c r="G12" s="381"/>
    </row>
    <row r="13" spans="1:12" hidden="1" x14ac:dyDescent="0.25"/>
    <row r="14" spans="1:12" ht="15.75" hidden="1" customHeight="1" x14ac:dyDescent="0.25">
      <c r="B14" s="277" t="s">
        <v>152</v>
      </c>
      <c r="C14" s="277"/>
      <c r="D14" s="280"/>
      <c r="E14" s="280"/>
      <c r="F14" s="280"/>
      <c r="G14" s="280"/>
      <c r="H14" s="24"/>
      <c r="I14" s="24"/>
    </row>
    <row r="15" spans="1:12" ht="15.75" hidden="1" customHeight="1" x14ac:dyDescent="0.25">
      <c r="B15" s="381" t="s">
        <v>153</v>
      </c>
      <c r="C15" s="381"/>
      <c r="D15" s="381"/>
      <c r="E15" s="385"/>
      <c r="F15" s="385"/>
      <c r="G15" s="385"/>
      <c r="H15" s="24"/>
      <c r="I15" s="24"/>
    </row>
    <row r="16" spans="1:12" hidden="1" x14ac:dyDescent="0.25"/>
    <row r="17" spans="2:7" ht="82.5" hidden="1" customHeight="1" x14ac:dyDescent="0.25">
      <c r="B17" s="5" t="s">
        <v>129</v>
      </c>
      <c r="C17" s="309" t="s">
        <v>165</v>
      </c>
      <c r="D17" s="308"/>
      <c r="E17" s="5" t="s">
        <v>191</v>
      </c>
      <c r="F17" s="5" t="s">
        <v>192</v>
      </c>
      <c r="G17" s="5" t="s">
        <v>193</v>
      </c>
    </row>
    <row r="18" spans="2:7" hidden="1" x14ac:dyDescent="0.25">
      <c r="B18" s="5">
        <v>1</v>
      </c>
      <c r="C18" s="309">
        <v>2</v>
      </c>
      <c r="D18" s="308"/>
      <c r="E18" s="5">
        <v>3</v>
      </c>
      <c r="F18" s="5">
        <v>4</v>
      </c>
      <c r="G18" s="5">
        <v>5</v>
      </c>
    </row>
    <row r="19" spans="2:7" hidden="1" x14ac:dyDescent="0.25">
      <c r="B19" s="4"/>
      <c r="C19" s="309"/>
      <c r="D19" s="308"/>
      <c r="E19" s="4"/>
      <c r="F19" s="4"/>
      <c r="G19" s="4"/>
    </row>
    <row r="20" spans="2:7" hidden="1" x14ac:dyDescent="0.25">
      <c r="B20" s="4"/>
      <c r="C20" s="309"/>
      <c r="D20" s="308"/>
      <c r="E20" s="4"/>
      <c r="F20" s="4"/>
      <c r="G20" s="4"/>
    </row>
    <row r="21" spans="2:7" hidden="1" x14ac:dyDescent="0.25">
      <c r="B21" s="4"/>
      <c r="C21" s="357" t="s">
        <v>10</v>
      </c>
      <c r="D21" s="359"/>
      <c r="E21" s="5"/>
      <c r="F21" s="5" t="s">
        <v>60</v>
      </c>
      <c r="G21" s="5"/>
    </row>
    <row r="22" spans="2:7" hidden="1" x14ac:dyDescent="0.25"/>
    <row r="23" spans="2:7" ht="15.75" hidden="1" x14ac:dyDescent="0.25">
      <c r="B23" s="381" t="s">
        <v>213</v>
      </c>
      <c r="C23" s="381"/>
      <c r="D23" s="381"/>
      <c r="E23" s="381"/>
      <c r="F23" s="381"/>
      <c r="G23" s="381"/>
    </row>
    <row r="24" spans="2:7" hidden="1" x14ac:dyDescent="0.25"/>
    <row r="25" spans="2:7" ht="15.75" hidden="1" x14ac:dyDescent="0.25">
      <c r="B25" s="277" t="s">
        <v>152</v>
      </c>
      <c r="C25" s="277"/>
      <c r="D25" s="280"/>
      <c r="E25" s="280"/>
      <c r="F25" s="280"/>
      <c r="G25" s="280"/>
    </row>
    <row r="26" spans="2:7" ht="15.75" hidden="1" x14ac:dyDescent="0.25">
      <c r="B26" s="381" t="s">
        <v>153</v>
      </c>
      <c r="C26" s="381"/>
      <c r="D26" s="381"/>
      <c r="E26" s="385"/>
      <c r="F26" s="385"/>
      <c r="G26" s="385"/>
    </row>
    <row r="27" spans="2:7" hidden="1" x14ac:dyDescent="0.25"/>
    <row r="28" spans="2:7" ht="60" hidden="1" x14ac:dyDescent="0.25">
      <c r="B28" s="5" t="s">
        <v>129</v>
      </c>
      <c r="C28" s="309" t="s">
        <v>1</v>
      </c>
      <c r="D28" s="308"/>
      <c r="E28" s="5" t="s">
        <v>188</v>
      </c>
      <c r="F28" s="5" t="s">
        <v>189</v>
      </c>
      <c r="G28" s="5" t="s">
        <v>190</v>
      </c>
    </row>
    <row r="29" spans="2:7" hidden="1" x14ac:dyDescent="0.25">
      <c r="B29" s="5">
        <v>1</v>
      </c>
      <c r="C29" s="309">
        <v>2</v>
      </c>
      <c r="D29" s="308"/>
      <c r="E29" s="5">
        <v>3</v>
      </c>
      <c r="F29" s="5">
        <v>4</v>
      </c>
      <c r="G29" s="5">
        <v>5</v>
      </c>
    </row>
    <row r="30" spans="2:7" hidden="1" x14ac:dyDescent="0.25">
      <c r="B30" s="4"/>
      <c r="C30" s="309"/>
      <c r="D30" s="308"/>
      <c r="E30" s="4"/>
      <c r="F30" s="4"/>
      <c r="G30" s="4"/>
    </row>
    <row r="31" spans="2:7" hidden="1" x14ac:dyDescent="0.25">
      <c r="B31" s="4"/>
      <c r="C31" s="309"/>
      <c r="D31" s="308"/>
      <c r="E31" s="4"/>
      <c r="F31" s="4"/>
      <c r="G31" s="4"/>
    </row>
    <row r="32" spans="2:7" hidden="1" x14ac:dyDescent="0.25">
      <c r="B32" s="4"/>
      <c r="C32" s="357" t="s">
        <v>10</v>
      </c>
      <c r="D32" s="359"/>
      <c r="E32" s="5" t="s">
        <v>60</v>
      </c>
      <c r="F32" s="5" t="s">
        <v>60</v>
      </c>
      <c r="G32" s="5"/>
    </row>
    <row r="33" spans="2:9" hidden="1" x14ac:dyDescent="0.25"/>
    <row r="34" spans="2:9" s="131" customFormat="1" ht="28.5" customHeight="1" x14ac:dyDescent="0.25">
      <c r="B34" s="363" t="s">
        <v>261</v>
      </c>
      <c r="C34" s="363"/>
      <c r="D34" s="363"/>
      <c r="E34" s="363"/>
      <c r="F34" s="363"/>
      <c r="G34" s="363"/>
    </row>
    <row r="35" spans="2:9" ht="10.5" customHeight="1" x14ac:dyDescent="0.25"/>
    <row r="36" spans="2:9" ht="15.75" x14ac:dyDescent="0.25">
      <c r="B36" s="277" t="s">
        <v>152</v>
      </c>
      <c r="C36" s="277"/>
      <c r="D36" s="380">
        <v>244</v>
      </c>
      <c r="E36" s="380"/>
      <c r="F36" s="380"/>
      <c r="G36" s="380"/>
    </row>
    <row r="37" spans="2:9" ht="24.75" customHeight="1" x14ac:dyDescent="0.25">
      <c r="B37" s="277" t="s">
        <v>153</v>
      </c>
      <c r="C37" s="277"/>
      <c r="D37" s="343" t="s">
        <v>6</v>
      </c>
      <c r="E37" s="343"/>
      <c r="F37" s="343"/>
      <c r="G37" s="343"/>
      <c r="H37" s="24"/>
      <c r="I37" s="24"/>
    </row>
    <row r="39" spans="2:9" ht="43.5" customHeight="1" x14ac:dyDescent="0.25">
      <c r="B39" s="5" t="s">
        <v>129</v>
      </c>
      <c r="C39" s="309" t="s">
        <v>1</v>
      </c>
      <c r="D39" s="308"/>
      <c r="E39" s="5" t="s">
        <v>188</v>
      </c>
      <c r="F39" s="5" t="s">
        <v>189</v>
      </c>
      <c r="G39" s="5" t="s">
        <v>190</v>
      </c>
    </row>
    <row r="40" spans="2:9" x14ac:dyDescent="0.25">
      <c r="B40" s="5">
        <v>1</v>
      </c>
      <c r="C40" s="309">
        <v>2</v>
      </c>
      <c r="D40" s="308"/>
      <c r="E40" s="5">
        <v>3</v>
      </c>
      <c r="F40" s="5">
        <v>4</v>
      </c>
      <c r="G40" s="5">
        <v>5</v>
      </c>
    </row>
    <row r="41" spans="2:9" ht="14.25" customHeight="1" x14ac:dyDescent="0.25">
      <c r="B41" s="40">
        <v>1</v>
      </c>
      <c r="C41" s="192" t="s">
        <v>401</v>
      </c>
      <c r="D41" s="193"/>
      <c r="E41" s="118"/>
      <c r="F41" s="189"/>
      <c r="G41" s="194"/>
    </row>
    <row r="42" spans="2:9" ht="16.5" customHeight="1" x14ac:dyDescent="0.25">
      <c r="B42" s="40">
        <v>2</v>
      </c>
      <c r="C42" s="192" t="s">
        <v>402</v>
      </c>
      <c r="D42" s="193"/>
      <c r="E42" s="118"/>
      <c r="F42" s="189"/>
      <c r="G42" s="195"/>
      <c r="I42" s="1" t="s">
        <v>283</v>
      </c>
    </row>
    <row r="43" spans="2:9" ht="15.75" customHeight="1" x14ac:dyDescent="0.25">
      <c r="B43" s="40">
        <v>3</v>
      </c>
      <c r="C43" s="192" t="s">
        <v>431</v>
      </c>
      <c r="D43" s="193"/>
      <c r="E43" s="118"/>
      <c r="F43" s="189"/>
      <c r="G43" s="195"/>
    </row>
    <row r="44" spans="2:9" ht="36" hidden="1" customHeight="1" x14ac:dyDescent="0.25">
      <c r="B44" s="40">
        <v>4</v>
      </c>
      <c r="C44" s="291" t="s">
        <v>281</v>
      </c>
      <c r="D44" s="293"/>
      <c r="E44" s="43"/>
      <c r="F44" s="40"/>
      <c r="G44" s="196"/>
    </row>
    <row r="45" spans="2:9" ht="30" hidden="1" customHeight="1" x14ac:dyDescent="0.25">
      <c r="B45" s="40">
        <v>5</v>
      </c>
      <c r="C45" s="291" t="s">
        <v>281</v>
      </c>
      <c r="D45" s="293"/>
      <c r="E45" s="44"/>
      <c r="F45" s="4"/>
      <c r="G45" s="196"/>
    </row>
    <row r="46" spans="2:9" x14ac:dyDescent="0.25">
      <c r="B46" s="4"/>
      <c r="C46" s="357" t="s">
        <v>10</v>
      </c>
      <c r="D46" s="359"/>
      <c r="E46" s="5" t="s">
        <v>60</v>
      </c>
      <c r="F46" s="5" t="s">
        <v>60</v>
      </c>
      <c r="G46" s="197">
        <f>SUM(G41:G45)</f>
        <v>0</v>
      </c>
    </row>
    <row r="48" spans="2:9" s="131" customFormat="1" ht="18.75" customHeight="1" x14ac:dyDescent="0.25">
      <c r="B48" s="363" t="s">
        <v>262</v>
      </c>
      <c r="C48" s="363"/>
      <c r="D48" s="363"/>
      <c r="E48" s="363"/>
      <c r="F48" s="363"/>
      <c r="G48" s="363"/>
    </row>
    <row r="50" spans="2:9" ht="15.75" x14ac:dyDescent="0.25">
      <c r="B50" s="277" t="s">
        <v>152</v>
      </c>
      <c r="C50" s="277"/>
      <c r="D50" s="380">
        <v>244</v>
      </c>
      <c r="E50" s="380"/>
      <c r="F50" s="380"/>
      <c r="G50" s="380"/>
    </row>
    <row r="51" spans="2:9" ht="19.5" customHeight="1" x14ac:dyDescent="0.25">
      <c r="B51" s="381" t="s">
        <v>153</v>
      </c>
      <c r="C51" s="381"/>
      <c r="D51" s="343" t="s">
        <v>6</v>
      </c>
      <c r="E51" s="343"/>
      <c r="F51" s="343"/>
      <c r="G51" s="343"/>
    </row>
    <row r="53" spans="2:9" s="131" customFormat="1" ht="15.75" x14ac:dyDescent="0.25">
      <c r="B53" s="363" t="s">
        <v>263</v>
      </c>
      <c r="C53" s="363"/>
      <c r="D53" s="363"/>
      <c r="E53" s="363"/>
      <c r="F53" s="363"/>
      <c r="G53" s="363"/>
    </row>
    <row r="55" spans="2:9" ht="42" customHeight="1" x14ac:dyDescent="0.25">
      <c r="B55" s="5" t="s">
        <v>129</v>
      </c>
      <c r="C55" s="5" t="s">
        <v>165</v>
      </c>
      <c r="D55" s="39" t="s">
        <v>194</v>
      </c>
      <c r="E55" s="5" t="s">
        <v>195</v>
      </c>
      <c r="F55" s="5" t="s">
        <v>196</v>
      </c>
      <c r="G55" s="5" t="s">
        <v>169</v>
      </c>
    </row>
    <row r="56" spans="2:9" x14ac:dyDescent="0.25"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I56" s="1" t="s">
        <v>283</v>
      </c>
    </row>
    <row r="57" spans="2:9" ht="26.25" customHeight="1" x14ac:dyDescent="0.25">
      <c r="B57" s="40">
        <v>1</v>
      </c>
      <c r="C57" s="77" t="s">
        <v>361</v>
      </c>
      <c r="D57" s="40">
        <v>1</v>
      </c>
      <c r="E57" s="40">
        <v>12</v>
      </c>
      <c r="F57" s="43">
        <v>472</v>
      </c>
      <c r="G57" s="46">
        <f>E57*F57</f>
        <v>5664</v>
      </c>
    </row>
    <row r="58" spans="2:9" ht="26.25" hidden="1" customHeight="1" x14ac:dyDescent="0.25">
      <c r="B58" s="185">
        <v>2</v>
      </c>
      <c r="C58" s="186" t="s">
        <v>361</v>
      </c>
      <c r="D58" s="185"/>
      <c r="E58" s="185"/>
      <c r="F58" s="43"/>
      <c r="G58" s="46"/>
    </row>
    <row r="59" spans="2:9" ht="23.25" hidden="1" customHeight="1" x14ac:dyDescent="0.25">
      <c r="B59" s="40">
        <v>3</v>
      </c>
      <c r="C59" s="77" t="s">
        <v>362</v>
      </c>
      <c r="D59" s="40"/>
      <c r="E59" s="40"/>
      <c r="F59" s="43"/>
      <c r="G59" s="46"/>
    </row>
    <row r="60" spans="2:9" ht="30" customHeight="1" x14ac:dyDescent="0.25">
      <c r="B60" s="40">
        <v>4</v>
      </c>
      <c r="C60" s="77" t="s">
        <v>391</v>
      </c>
      <c r="D60" s="40">
        <v>1</v>
      </c>
      <c r="E60" s="40">
        <v>12</v>
      </c>
      <c r="F60" s="44">
        <v>2360</v>
      </c>
      <c r="G60" s="46">
        <v>28320</v>
      </c>
    </row>
    <row r="61" spans="2:9" ht="33.75" hidden="1" customHeight="1" x14ac:dyDescent="0.25">
      <c r="B61" s="40">
        <v>4</v>
      </c>
      <c r="C61" s="41" t="s">
        <v>216</v>
      </c>
      <c r="D61" s="40"/>
      <c r="E61" s="40"/>
      <c r="F61" s="44"/>
      <c r="G61" s="46"/>
    </row>
    <row r="62" spans="2:9" ht="22.5" hidden="1" customHeight="1" x14ac:dyDescent="0.25">
      <c r="B62" s="40">
        <v>5</v>
      </c>
      <c r="C62" s="41" t="s">
        <v>217</v>
      </c>
      <c r="D62" s="40">
        <v>8</v>
      </c>
      <c r="E62" s="40"/>
      <c r="F62" s="44"/>
      <c r="G62" s="47"/>
    </row>
    <row r="63" spans="2:9" x14ac:dyDescent="0.25">
      <c r="B63" s="4"/>
      <c r="C63" s="5" t="s">
        <v>10</v>
      </c>
      <c r="D63" s="4" t="s">
        <v>60</v>
      </c>
      <c r="E63" s="5" t="s">
        <v>60</v>
      </c>
      <c r="F63" s="5" t="s">
        <v>60</v>
      </c>
      <c r="G63" s="49">
        <f>SUM(G57:G62)</f>
        <v>33984</v>
      </c>
    </row>
    <row r="64" spans="2:9" ht="9" customHeight="1" x14ac:dyDescent="0.25"/>
    <row r="65" spans="2:9" ht="15.75" hidden="1" x14ac:dyDescent="0.25">
      <c r="B65" s="381" t="s">
        <v>198</v>
      </c>
      <c r="C65" s="381"/>
      <c r="D65" s="381"/>
      <c r="E65" s="381"/>
      <c r="F65" s="381"/>
      <c r="G65" s="381"/>
    </row>
    <row r="66" spans="2:9" hidden="1" x14ac:dyDescent="0.25"/>
    <row r="67" spans="2:9" ht="45" hidden="1" x14ac:dyDescent="0.25">
      <c r="B67" s="5" t="s">
        <v>129</v>
      </c>
      <c r="C67" s="309" t="s">
        <v>165</v>
      </c>
      <c r="D67" s="308"/>
      <c r="E67" s="5" t="s">
        <v>199</v>
      </c>
      <c r="F67" s="5" t="s">
        <v>200</v>
      </c>
      <c r="G67" s="5" t="s">
        <v>197</v>
      </c>
    </row>
    <row r="68" spans="2:9" hidden="1" x14ac:dyDescent="0.25">
      <c r="B68" s="5">
        <v>1</v>
      </c>
      <c r="C68" s="309">
        <v>2</v>
      </c>
      <c r="D68" s="308"/>
      <c r="E68" s="5">
        <v>3</v>
      </c>
      <c r="F68" s="5">
        <v>4</v>
      </c>
      <c r="G68" s="5">
        <v>5</v>
      </c>
    </row>
    <row r="69" spans="2:9" hidden="1" x14ac:dyDescent="0.25">
      <c r="B69" s="4"/>
      <c r="C69" s="309"/>
      <c r="D69" s="308"/>
      <c r="E69" s="4"/>
      <c r="F69" s="4"/>
      <c r="G69" s="4"/>
    </row>
    <row r="70" spans="2:9" hidden="1" x14ac:dyDescent="0.25">
      <c r="B70" s="4"/>
      <c r="C70" s="309"/>
      <c r="D70" s="308"/>
      <c r="E70" s="4"/>
      <c r="F70" s="4"/>
      <c r="G70" s="4"/>
    </row>
    <row r="71" spans="2:9" hidden="1" x14ac:dyDescent="0.25">
      <c r="B71" s="4"/>
      <c r="C71" s="357" t="s">
        <v>10</v>
      </c>
      <c r="D71" s="359"/>
      <c r="E71" s="5"/>
      <c r="F71" s="5"/>
      <c r="G71" s="5"/>
    </row>
    <row r="72" spans="2:9" ht="7.5" customHeight="1" x14ac:dyDescent="0.25"/>
    <row r="73" spans="2:9" s="131" customFormat="1" ht="23.25" customHeight="1" x14ac:dyDescent="0.25">
      <c r="B73" s="363" t="s">
        <v>264</v>
      </c>
      <c r="C73" s="363"/>
      <c r="D73" s="363"/>
      <c r="E73" s="363"/>
      <c r="F73" s="363"/>
      <c r="G73" s="363"/>
    </row>
    <row r="75" spans="2:9" ht="30" customHeight="1" x14ac:dyDescent="0.25">
      <c r="B75" s="40" t="s">
        <v>129</v>
      </c>
      <c r="C75" s="40" t="s">
        <v>1</v>
      </c>
      <c r="D75" s="40" t="s">
        <v>220</v>
      </c>
      <c r="E75" s="40" t="s">
        <v>201</v>
      </c>
      <c r="F75" s="40" t="s">
        <v>202</v>
      </c>
      <c r="G75" s="40" t="s">
        <v>169</v>
      </c>
      <c r="I75" s="1" t="s">
        <v>283</v>
      </c>
    </row>
    <row r="76" spans="2:9" x14ac:dyDescent="0.25">
      <c r="B76" s="5">
        <v>1</v>
      </c>
      <c r="C76" s="5">
        <v>2</v>
      </c>
      <c r="D76" s="5">
        <v>3</v>
      </c>
      <c r="E76" s="5">
        <v>4</v>
      </c>
      <c r="F76" s="5">
        <v>5</v>
      </c>
      <c r="G76" s="5">
        <v>6</v>
      </c>
    </row>
    <row r="77" spans="2:9" ht="30.75" hidden="1" customHeight="1" x14ac:dyDescent="0.25">
      <c r="B77" s="40">
        <v>1</v>
      </c>
      <c r="C77" s="41" t="s">
        <v>219</v>
      </c>
      <c r="D77" s="40"/>
      <c r="E77" s="40"/>
      <c r="F77" s="40"/>
      <c r="G77" s="43"/>
    </row>
    <row r="78" spans="2:9" hidden="1" x14ac:dyDescent="0.25">
      <c r="B78" s="40">
        <v>2</v>
      </c>
      <c r="C78" s="41" t="s">
        <v>354</v>
      </c>
      <c r="D78" s="40"/>
      <c r="E78" s="40"/>
      <c r="F78" s="40"/>
      <c r="G78" s="43"/>
    </row>
    <row r="79" spans="2:9" hidden="1" x14ac:dyDescent="0.25">
      <c r="B79" s="40">
        <v>3</v>
      </c>
      <c r="C79" s="41" t="s">
        <v>356</v>
      </c>
      <c r="D79" s="40"/>
      <c r="E79" s="40"/>
      <c r="F79" s="40"/>
      <c r="G79" s="43"/>
    </row>
    <row r="80" spans="2:9" hidden="1" x14ac:dyDescent="0.25">
      <c r="B80" s="107">
        <v>4</v>
      </c>
      <c r="C80" s="109" t="s">
        <v>355</v>
      </c>
      <c r="D80" s="107"/>
      <c r="E80" s="107"/>
      <c r="F80" s="107"/>
      <c r="G80" s="43"/>
    </row>
    <row r="81" spans="2:7" x14ac:dyDescent="0.25">
      <c r="B81" s="40">
        <v>1</v>
      </c>
      <c r="C81" s="41" t="s">
        <v>498</v>
      </c>
      <c r="D81" s="107">
        <v>43280</v>
      </c>
      <c r="E81" s="129">
        <v>6.15</v>
      </c>
      <c r="F81" s="40"/>
      <c r="G81" s="43">
        <f>D81*E81</f>
        <v>266172</v>
      </c>
    </row>
    <row r="82" spans="2:7" x14ac:dyDescent="0.25">
      <c r="B82" s="40">
        <v>2</v>
      </c>
      <c r="C82" s="41" t="s">
        <v>499</v>
      </c>
      <c r="D82" s="48">
        <v>214.232</v>
      </c>
      <c r="E82" s="129">
        <v>2754.01</v>
      </c>
      <c r="F82" s="40"/>
      <c r="G82" s="43">
        <v>589997.06999999995</v>
      </c>
    </row>
    <row r="83" spans="2:7" ht="15.75" customHeight="1" x14ac:dyDescent="0.25">
      <c r="B83" s="40">
        <v>3</v>
      </c>
      <c r="C83" s="41" t="s">
        <v>500</v>
      </c>
      <c r="D83" s="48">
        <v>2279.8200000000002</v>
      </c>
      <c r="E83" s="129">
        <v>33.26</v>
      </c>
      <c r="F83" s="40"/>
      <c r="G83" s="43">
        <f>D83*E83</f>
        <v>75826.813200000004</v>
      </c>
    </row>
    <row r="84" spans="2:7" x14ac:dyDescent="0.25">
      <c r="B84" s="40">
        <v>4</v>
      </c>
      <c r="C84" s="41" t="s">
        <v>501</v>
      </c>
      <c r="D84" s="107">
        <v>2279.8200000000002</v>
      </c>
      <c r="E84" s="129">
        <v>31.57</v>
      </c>
      <c r="F84" s="4"/>
      <c r="G84" s="44">
        <v>71973.919999999998</v>
      </c>
    </row>
    <row r="85" spans="2:7" hidden="1" x14ac:dyDescent="0.25">
      <c r="B85" s="40">
        <v>5</v>
      </c>
      <c r="C85" s="41" t="s">
        <v>356</v>
      </c>
      <c r="D85" s="4"/>
      <c r="E85" s="4"/>
      <c r="F85" s="4"/>
      <c r="G85" s="44"/>
    </row>
    <row r="86" spans="2:7" hidden="1" x14ac:dyDescent="0.25">
      <c r="B86" s="187">
        <v>6</v>
      </c>
      <c r="C86" s="188" t="s">
        <v>219</v>
      </c>
      <c r="D86" s="4"/>
      <c r="E86" s="4"/>
      <c r="F86" s="4"/>
      <c r="G86" s="44"/>
    </row>
    <row r="87" spans="2:7" hidden="1" x14ac:dyDescent="0.25">
      <c r="B87" s="187">
        <v>7</v>
      </c>
      <c r="C87" s="188" t="s">
        <v>354</v>
      </c>
      <c r="D87" s="4"/>
      <c r="E87" s="4"/>
      <c r="F87" s="4"/>
      <c r="G87" s="44"/>
    </row>
    <row r="88" spans="2:7" x14ac:dyDescent="0.25">
      <c r="B88" s="4"/>
      <c r="C88" s="5" t="s">
        <v>10</v>
      </c>
      <c r="D88" s="5" t="s">
        <v>60</v>
      </c>
      <c r="E88" s="5" t="s">
        <v>60</v>
      </c>
      <c r="F88" s="5" t="s">
        <v>60</v>
      </c>
      <c r="G88" s="75">
        <f>SUM(G77:G87)</f>
        <v>1003969.8032</v>
      </c>
    </row>
    <row r="90" spans="2:7" ht="15.75" hidden="1" x14ac:dyDescent="0.25">
      <c r="B90" s="381" t="s">
        <v>203</v>
      </c>
      <c r="C90" s="381"/>
      <c r="D90" s="381"/>
      <c r="E90" s="381"/>
      <c r="F90" s="381"/>
      <c r="G90" s="381"/>
    </row>
    <row r="91" spans="2:7" hidden="1" x14ac:dyDescent="0.25"/>
    <row r="92" spans="2:7" ht="45" hidden="1" x14ac:dyDescent="0.25">
      <c r="B92" s="5" t="s">
        <v>129</v>
      </c>
      <c r="C92" s="309" t="s">
        <v>1</v>
      </c>
      <c r="D92" s="308"/>
      <c r="E92" s="5" t="s">
        <v>204</v>
      </c>
      <c r="F92" s="5" t="s">
        <v>205</v>
      </c>
      <c r="G92" s="5" t="s">
        <v>206</v>
      </c>
    </row>
    <row r="93" spans="2:7" hidden="1" x14ac:dyDescent="0.25">
      <c r="B93" s="5">
        <v>1</v>
      </c>
      <c r="C93" s="309">
        <v>2</v>
      </c>
      <c r="D93" s="308"/>
      <c r="E93" s="5">
        <v>3</v>
      </c>
      <c r="F93" s="5">
        <v>4</v>
      </c>
      <c r="G93" s="5">
        <v>5</v>
      </c>
    </row>
    <row r="94" spans="2:7" hidden="1" x14ac:dyDescent="0.25">
      <c r="B94" s="4"/>
      <c r="C94" s="309"/>
      <c r="D94" s="308"/>
      <c r="E94" s="4"/>
      <c r="F94" s="4"/>
      <c r="G94" s="4"/>
    </row>
    <row r="95" spans="2:7" hidden="1" x14ac:dyDescent="0.25">
      <c r="B95" s="4"/>
      <c r="C95" s="309"/>
      <c r="D95" s="308"/>
      <c r="E95" s="4"/>
      <c r="F95" s="4"/>
      <c r="G95" s="4"/>
    </row>
    <row r="96" spans="2:7" hidden="1" x14ac:dyDescent="0.25">
      <c r="B96" s="4"/>
      <c r="C96" s="357" t="s">
        <v>10</v>
      </c>
      <c r="D96" s="359"/>
      <c r="E96" s="5" t="s">
        <v>60</v>
      </c>
      <c r="F96" s="5" t="s">
        <v>60</v>
      </c>
      <c r="G96" s="5"/>
    </row>
    <row r="97" spans="2:9" ht="3" customHeight="1" x14ac:dyDescent="0.25"/>
    <row r="98" spans="2:9" s="131" customFormat="1" ht="21.75" customHeight="1" x14ac:dyDescent="0.25">
      <c r="B98" s="363" t="s">
        <v>265</v>
      </c>
      <c r="C98" s="363"/>
      <c r="D98" s="363"/>
      <c r="E98" s="363"/>
      <c r="F98" s="363"/>
      <c r="G98" s="363"/>
    </row>
    <row r="100" spans="2:9" ht="38.25" customHeight="1" x14ac:dyDescent="0.25">
      <c r="B100" s="5" t="s">
        <v>129</v>
      </c>
      <c r="C100" s="309" t="s">
        <v>165</v>
      </c>
      <c r="D100" s="308"/>
      <c r="E100" s="5" t="s">
        <v>207</v>
      </c>
      <c r="F100" s="5" t="s">
        <v>208</v>
      </c>
      <c r="G100" s="5" t="s">
        <v>432</v>
      </c>
    </row>
    <row r="101" spans="2:9" x14ac:dyDescent="0.25">
      <c r="B101" s="5">
        <v>1</v>
      </c>
      <c r="C101" s="309">
        <v>2</v>
      </c>
      <c r="D101" s="308"/>
      <c r="E101" s="5">
        <v>3</v>
      </c>
      <c r="F101" s="158">
        <v>4</v>
      </c>
      <c r="G101" s="5">
        <v>5</v>
      </c>
      <c r="I101" s="1" t="s">
        <v>283</v>
      </c>
    </row>
    <row r="102" spans="2:9" ht="15" hidden="1" customHeight="1" x14ac:dyDescent="0.25">
      <c r="B102" s="156">
        <v>1</v>
      </c>
      <c r="C102" s="291" t="s">
        <v>387</v>
      </c>
      <c r="D102" s="293"/>
      <c r="E102" s="271" t="s">
        <v>359</v>
      </c>
      <c r="F102" s="158">
        <v>1</v>
      </c>
      <c r="G102" s="136"/>
    </row>
    <row r="103" spans="2:9" ht="30.75" hidden="1" customHeight="1" x14ac:dyDescent="0.25">
      <c r="B103" s="156">
        <v>2</v>
      </c>
      <c r="C103" s="291" t="s">
        <v>388</v>
      </c>
      <c r="D103" s="293"/>
      <c r="E103" s="272"/>
      <c r="F103" s="158">
        <v>1</v>
      </c>
      <c r="G103" s="136"/>
    </row>
    <row r="104" spans="2:9" ht="15" hidden="1" customHeight="1" x14ac:dyDescent="0.25">
      <c r="B104" s="156"/>
      <c r="C104" s="291"/>
      <c r="D104" s="293"/>
      <c r="E104" s="272"/>
      <c r="F104" s="158"/>
      <c r="G104" s="136"/>
    </row>
    <row r="105" spans="2:9" hidden="1" x14ac:dyDescent="0.25">
      <c r="B105" s="157">
        <v>3</v>
      </c>
      <c r="C105" s="291" t="s">
        <v>390</v>
      </c>
      <c r="D105" s="293"/>
      <c r="E105" s="272"/>
      <c r="F105" s="158">
        <v>8</v>
      </c>
      <c r="G105" s="136"/>
    </row>
    <row r="106" spans="2:9" ht="21" customHeight="1" x14ac:dyDescent="0.25">
      <c r="B106" s="156">
        <v>1</v>
      </c>
      <c r="C106" s="291" t="s">
        <v>230</v>
      </c>
      <c r="D106" s="293"/>
      <c r="E106" s="272"/>
      <c r="F106" s="40">
        <v>12</v>
      </c>
      <c r="G106" s="140">
        <v>114720</v>
      </c>
    </row>
    <row r="107" spans="2:9" ht="27" customHeight="1" x14ac:dyDescent="0.25">
      <c r="B107" s="210">
        <v>2</v>
      </c>
      <c r="C107" s="291" t="s">
        <v>335</v>
      </c>
      <c r="D107" s="293"/>
      <c r="E107" s="272"/>
      <c r="F107" s="40">
        <v>12</v>
      </c>
      <c r="G107" s="140">
        <v>21600</v>
      </c>
    </row>
    <row r="108" spans="2:9" ht="31.5" customHeight="1" x14ac:dyDescent="0.25">
      <c r="B108" s="210">
        <v>3</v>
      </c>
      <c r="C108" s="382" t="s">
        <v>336</v>
      </c>
      <c r="D108" s="384"/>
      <c r="E108" s="272"/>
      <c r="F108" s="40">
        <v>12</v>
      </c>
      <c r="G108" s="140">
        <v>77280</v>
      </c>
    </row>
    <row r="109" spans="2:9" ht="15.75" customHeight="1" x14ac:dyDescent="0.25">
      <c r="B109" s="210">
        <v>4</v>
      </c>
      <c r="C109" s="382" t="s">
        <v>350</v>
      </c>
      <c r="D109" s="384"/>
      <c r="E109" s="272"/>
      <c r="F109" s="40">
        <v>12</v>
      </c>
      <c r="G109" s="140">
        <v>18000</v>
      </c>
    </row>
    <row r="110" spans="2:9" ht="23.25" customHeight="1" x14ac:dyDescent="0.25">
      <c r="B110" s="210">
        <v>5</v>
      </c>
      <c r="C110" s="382" t="s">
        <v>337</v>
      </c>
      <c r="D110" s="384"/>
      <c r="E110" s="272"/>
      <c r="F110" s="42">
        <v>12</v>
      </c>
      <c r="G110" s="140">
        <v>937382.88</v>
      </c>
    </row>
    <row r="111" spans="2:9" ht="18" customHeight="1" x14ac:dyDescent="0.25">
      <c r="B111" s="210">
        <v>6</v>
      </c>
      <c r="C111" s="291" t="s">
        <v>268</v>
      </c>
      <c r="D111" s="293"/>
      <c r="E111" s="272"/>
      <c r="F111" s="107">
        <v>12</v>
      </c>
      <c r="G111" s="140">
        <v>25488.12</v>
      </c>
    </row>
    <row r="112" spans="2:9" ht="15.75" customHeight="1" x14ac:dyDescent="0.25">
      <c r="B112" s="210">
        <v>7</v>
      </c>
      <c r="C112" s="291" t="s">
        <v>502</v>
      </c>
      <c r="D112" s="293"/>
      <c r="E112" s="272"/>
      <c r="F112" s="107">
        <v>1</v>
      </c>
      <c r="G112" s="140">
        <v>27960.1</v>
      </c>
    </row>
    <row r="113" spans="2:9" ht="15.75" customHeight="1" x14ac:dyDescent="0.25">
      <c r="B113" s="210">
        <v>8</v>
      </c>
      <c r="C113" s="291" t="s">
        <v>493</v>
      </c>
      <c r="D113" s="293"/>
      <c r="E113" s="272"/>
      <c r="F113" s="42">
        <v>1</v>
      </c>
      <c r="G113" s="140">
        <v>40000</v>
      </c>
    </row>
    <row r="114" spans="2:9" ht="15.75" hidden="1" customHeight="1" x14ac:dyDescent="0.25">
      <c r="B114" s="206">
        <v>12</v>
      </c>
      <c r="C114" s="291" t="s">
        <v>471</v>
      </c>
      <c r="D114" s="293"/>
      <c r="E114" s="272"/>
      <c r="F114" s="198">
        <v>1</v>
      </c>
      <c r="G114" s="140"/>
    </row>
    <row r="115" spans="2:9" ht="15.75" hidden="1" customHeight="1" x14ac:dyDescent="0.25">
      <c r="B115" s="206">
        <v>13</v>
      </c>
      <c r="C115" s="291" t="s">
        <v>472</v>
      </c>
      <c r="D115" s="293"/>
      <c r="E115" s="272"/>
      <c r="F115" s="198">
        <v>2</v>
      </c>
      <c r="G115" s="140"/>
    </row>
    <row r="116" spans="2:9" ht="15.75" hidden="1" customHeight="1" x14ac:dyDescent="0.25">
      <c r="B116" s="206">
        <v>14</v>
      </c>
      <c r="C116" s="291" t="s">
        <v>484</v>
      </c>
      <c r="D116" s="293"/>
      <c r="E116" s="273"/>
      <c r="F116" s="206">
        <v>1</v>
      </c>
      <c r="G116" s="140"/>
    </row>
    <row r="117" spans="2:9" x14ac:dyDescent="0.25">
      <c r="B117" s="4"/>
      <c r="C117" s="309"/>
      <c r="D117" s="308"/>
      <c r="E117" s="5" t="s">
        <v>60</v>
      </c>
      <c r="F117" s="5" t="s">
        <v>60</v>
      </c>
      <c r="G117" s="159">
        <f>SUM(G102:G116)</f>
        <v>1262431.1000000001</v>
      </c>
    </row>
    <row r="118" spans="2:9" x14ac:dyDescent="0.25">
      <c r="C118" s="357" t="s">
        <v>10</v>
      </c>
      <c r="D118" s="359"/>
      <c r="G118" s="50"/>
    </row>
    <row r="119" spans="2:9" x14ac:dyDescent="0.25">
      <c r="C119" s="130"/>
      <c r="D119" s="130"/>
      <c r="G119" s="50"/>
    </row>
    <row r="120" spans="2:9" s="131" customFormat="1" ht="21" customHeight="1" x14ac:dyDescent="0.25">
      <c r="B120" s="363" t="s">
        <v>357</v>
      </c>
      <c r="C120" s="363"/>
      <c r="D120" s="363"/>
      <c r="E120" s="363"/>
      <c r="F120" s="363"/>
      <c r="G120" s="363"/>
    </row>
    <row r="121" spans="2:9" s="131" customFormat="1" ht="15.75" x14ac:dyDescent="0.25">
      <c r="C121" s="124"/>
      <c r="D121" s="124"/>
    </row>
    <row r="122" spans="2:9" ht="30" x14ac:dyDescent="0.25">
      <c r="B122" s="5" t="s">
        <v>129</v>
      </c>
      <c r="C122" s="309" t="s">
        <v>165</v>
      </c>
      <c r="D122" s="323"/>
      <c r="E122" s="308"/>
      <c r="F122" s="5" t="s">
        <v>210</v>
      </c>
      <c r="G122" s="5" t="s">
        <v>211</v>
      </c>
    </row>
    <row r="123" spans="2:9" x14ac:dyDescent="0.25">
      <c r="B123" s="5">
        <v>1</v>
      </c>
      <c r="C123" s="309">
        <v>2</v>
      </c>
      <c r="D123" s="323"/>
      <c r="E123" s="308"/>
      <c r="F123" s="5">
        <v>3</v>
      </c>
      <c r="G123" s="5">
        <v>4</v>
      </c>
    </row>
    <row r="124" spans="2:9" ht="20.100000000000001" customHeight="1" x14ac:dyDescent="0.25">
      <c r="B124" s="40">
        <v>1</v>
      </c>
      <c r="C124" s="382" t="s">
        <v>358</v>
      </c>
      <c r="D124" s="383"/>
      <c r="E124" s="384"/>
      <c r="F124" s="40">
        <v>1</v>
      </c>
      <c r="G124" s="112">
        <v>88600</v>
      </c>
      <c r="I124" s="1" t="s">
        <v>283</v>
      </c>
    </row>
    <row r="125" spans="2:9" ht="20.100000000000001" customHeight="1" x14ac:dyDescent="0.25">
      <c r="B125" s="40">
        <v>2</v>
      </c>
      <c r="C125" s="291" t="s">
        <v>338</v>
      </c>
      <c r="D125" s="292"/>
      <c r="E125" s="293"/>
      <c r="F125" s="40">
        <v>5</v>
      </c>
      <c r="G125" s="43">
        <v>100000</v>
      </c>
    </row>
    <row r="126" spans="2:9" ht="20.100000000000001" customHeight="1" x14ac:dyDescent="0.25">
      <c r="B126" s="40">
        <v>3</v>
      </c>
      <c r="C126" s="291" t="s">
        <v>339</v>
      </c>
      <c r="D126" s="292"/>
      <c r="E126" s="293"/>
      <c r="F126" s="40">
        <v>1</v>
      </c>
      <c r="G126" s="112">
        <v>1037500</v>
      </c>
    </row>
    <row r="127" spans="2:9" ht="20.100000000000001" customHeight="1" x14ac:dyDescent="0.25">
      <c r="B127" s="40">
        <v>4</v>
      </c>
      <c r="C127" s="291" t="s">
        <v>503</v>
      </c>
      <c r="D127" s="292"/>
      <c r="E127" s="293"/>
      <c r="F127" s="158">
        <v>1</v>
      </c>
      <c r="G127" s="136">
        <v>24000</v>
      </c>
    </row>
    <row r="128" spans="2:9" ht="20.100000000000001" customHeight="1" x14ac:dyDescent="0.25">
      <c r="B128" s="40">
        <v>5</v>
      </c>
      <c r="C128" s="291" t="s">
        <v>406</v>
      </c>
      <c r="D128" s="292"/>
      <c r="E128" s="293"/>
      <c r="F128" s="40">
        <v>12</v>
      </c>
      <c r="G128" s="43">
        <v>30000</v>
      </c>
    </row>
    <row r="129" spans="2:7" ht="20.100000000000001" customHeight="1" x14ac:dyDescent="0.25">
      <c r="B129" s="40">
        <v>6</v>
      </c>
      <c r="C129" s="291" t="s">
        <v>504</v>
      </c>
      <c r="D129" s="292"/>
      <c r="E129" s="293"/>
      <c r="F129" s="40">
        <v>1</v>
      </c>
      <c r="G129" s="43">
        <v>2912</v>
      </c>
    </row>
    <row r="130" spans="2:7" ht="30" hidden="1" customHeight="1" x14ac:dyDescent="0.25">
      <c r="B130" s="40">
        <v>7</v>
      </c>
      <c r="C130" s="309" t="s">
        <v>473</v>
      </c>
      <c r="D130" s="323"/>
      <c r="E130" s="308"/>
      <c r="F130" s="40">
        <v>2</v>
      </c>
      <c r="G130" s="43"/>
    </row>
    <row r="131" spans="2:7" ht="31.5" hidden="1" customHeight="1" x14ac:dyDescent="0.25">
      <c r="B131" s="40">
        <v>8</v>
      </c>
      <c r="C131" s="377" t="s">
        <v>281</v>
      </c>
      <c r="D131" s="378"/>
      <c r="E131" s="379"/>
      <c r="F131" s="40"/>
      <c r="G131" s="43"/>
    </row>
    <row r="132" spans="2:7" ht="35.25" hidden="1" customHeight="1" x14ac:dyDescent="0.25">
      <c r="B132" s="51">
        <v>9</v>
      </c>
      <c r="C132" s="377" t="s">
        <v>281</v>
      </c>
      <c r="D132" s="378"/>
      <c r="E132" s="379"/>
      <c r="F132" s="40"/>
      <c r="G132" s="43"/>
    </row>
    <row r="133" spans="2:7" ht="33" hidden="1" customHeight="1" x14ac:dyDescent="0.25">
      <c r="B133" s="51">
        <v>10</v>
      </c>
      <c r="C133" s="374" t="s">
        <v>281</v>
      </c>
      <c r="D133" s="375"/>
      <c r="E133" s="376"/>
      <c r="F133" s="40"/>
      <c r="G133" s="43"/>
    </row>
    <row r="134" spans="2:7" ht="32.25" hidden="1" customHeight="1" x14ac:dyDescent="0.25">
      <c r="B134" s="51">
        <v>11</v>
      </c>
      <c r="C134" s="374" t="s">
        <v>281</v>
      </c>
      <c r="D134" s="375"/>
      <c r="E134" s="376"/>
      <c r="F134" s="40"/>
      <c r="G134" s="43"/>
    </row>
    <row r="135" spans="2:7" ht="29.25" hidden="1" customHeight="1" x14ac:dyDescent="0.25">
      <c r="B135" s="51">
        <v>12</v>
      </c>
      <c r="C135" s="374" t="s">
        <v>281</v>
      </c>
      <c r="D135" s="375"/>
      <c r="E135" s="376"/>
      <c r="F135" s="40"/>
      <c r="G135" s="43"/>
    </row>
    <row r="136" spans="2:7" ht="33.75" hidden="1" customHeight="1" x14ac:dyDescent="0.25">
      <c r="B136" s="51">
        <v>13</v>
      </c>
      <c r="C136" s="374" t="s">
        <v>281</v>
      </c>
      <c r="D136" s="375"/>
      <c r="E136" s="376"/>
      <c r="F136" s="40"/>
      <c r="G136" s="43"/>
    </row>
    <row r="137" spans="2:7" hidden="1" x14ac:dyDescent="0.25">
      <c r="B137" s="51">
        <v>14</v>
      </c>
      <c r="C137" s="377" t="s">
        <v>281</v>
      </c>
      <c r="D137" s="378"/>
      <c r="E137" s="379"/>
      <c r="F137" s="40"/>
      <c r="G137" s="43"/>
    </row>
    <row r="138" spans="2:7" ht="33.75" hidden="1" customHeight="1" x14ac:dyDescent="0.25">
      <c r="B138" s="51">
        <v>15</v>
      </c>
      <c r="C138" s="374" t="s">
        <v>281</v>
      </c>
      <c r="D138" s="375"/>
      <c r="E138" s="376"/>
      <c r="F138" s="42"/>
      <c r="G138" s="43"/>
    </row>
    <row r="139" spans="2:7" ht="30.75" hidden="1" customHeight="1" x14ac:dyDescent="0.25">
      <c r="B139" s="51">
        <v>16</v>
      </c>
      <c r="C139" s="374" t="s">
        <v>281</v>
      </c>
      <c r="D139" s="375"/>
      <c r="E139" s="376"/>
      <c r="F139" s="42"/>
      <c r="G139" s="43"/>
    </row>
    <row r="140" spans="2:7" x14ac:dyDescent="0.25">
      <c r="B140" s="4"/>
      <c r="C140" s="374"/>
      <c r="D140" s="375"/>
      <c r="E140" s="376"/>
      <c r="F140" s="5" t="s">
        <v>60</v>
      </c>
      <c r="G140" s="45">
        <f>SUM(G124:G139)</f>
        <v>1283012</v>
      </c>
    </row>
    <row r="141" spans="2:7" x14ac:dyDescent="0.25">
      <c r="C141" s="110" t="s">
        <v>10</v>
      </c>
      <c r="D141" s="111"/>
    </row>
    <row r="142" spans="2:7" s="131" customFormat="1" ht="33" customHeight="1" x14ac:dyDescent="0.25">
      <c r="B142" s="389" t="s">
        <v>267</v>
      </c>
      <c r="C142" s="389"/>
      <c r="D142" s="389"/>
      <c r="E142" s="389"/>
      <c r="F142" s="389"/>
      <c r="G142" s="389"/>
    </row>
    <row r="143" spans="2:7" s="131" customFormat="1" ht="15.75" x14ac:dyDescent="0.25">
      <c r="C143" s="124"/>
      <c r="D143" s="124"/>
    </row>
    <row r="144" spans="2:7" ht="44.25" customHeight="1" x14ac:dyDescent="0.25">
      <c r="B144" s="5" t="s">
        <v>129</v>
      </c>
      <c r="C144" s="309" t="s">
        <v>165</v>
      </c>
      <c r="D144" s="308"/>
      <c r="E144" s="5" t="s">
        <v>204</v>
      </c>
      <c r="F144" s="5" t="s">
        <v>212</v>
      </c>
      <c r="G144" s="5" t="s">
        <v>197</v>
      </c>
    </row>
    <row r="145" spans="2:9" x14ac:dyDescent="0.25">
      <c r="B145" s="5">
        <v>1</v>
      </c>
      <c r="C145" s="387">
        <v>2</v>
      </c>
      <c r="D145" s="388"/>
      <c r="E145" s="5">
        <v>3</v>
      </c>
      <c r="F145" s="5">
        <v>4</v>
      </c>
      <c r="G145" s="5">
        <v>5</v>
      </c>
      <c r="I145" s="1" t="s">
        <v>283</v>
      </c>
    </row>
    <row r="146" spans="2:9" ht="29.25" customHeight="1" x14ac:dyDescent="0.25">
      <c r="B146" s="201">
        <v>1</v>
      </c>
      <c r="C146" s="291" t="s">
        <v>360</v>
      </c>
      <c r="D146" s="293"/>
      <c r="E146" s="138">
        <f>G146/F146</f>
        <v>26.666666666666668</v>
      </c>
      <c r="F146" s="135">
        <v>3750</v>
      </c>
      <c r="G146" s="140">
        <v>100000</v>
      </c>
    </row>
    <row r="147" spans="2:9" ht="48" customHeight="1" x14ac:dyDescent="0.25">
      <c r="B147" s="201">
        <v>2</v>
      </c>
      <c r="C147" s="291" t="s">
        <v>478</v>
      </c>
      <c r="D147" s="293"/>
      <c r="E147" s="138">
        <f>G147/F147</f>
        <v>2000</v>
      </c>
      <c r="F147" s="135">
        <v>200</v>
      </c>
      <c r="G147" s="140">
        <v>400000</v>
      </c>
    </row>
    <row r="148" spans="2:9" ht="26.25" hidden="1" customHeight="1" x14ac:dyDescent="0.25">
      <c r="B148" s="201">
        <v>3</v>
      </c>
      <c r="C148" s="291" t="s">
        <v>341</v>
      </c>
      <c r="D148" s="293"/>
      <c r="E148" s="138">
        <f t="shared" ref="E148:E151" si="0">G148/F148</f>
        <v>0</v>
      </c>
      <c r="F148" s="135">
        <v>90</v>
      </c>
      <c r="G148" s="140"/>
    </row>
    <row r="149" spans="2:9" ht="29.25" customHeight="1" x14ac:dyDescent="0.25">
      <c r="B149" s="201">
        <v>3</v>
      </c>
      <c r="C149" s="291" t="s">
        <v>342</v>
      </c>
      <c r="D149" s="293"/>
      <c r="E149" s="138">
        <f t="shared" si="0"/>
        <v>100</v>
      </c>
      <c r="F149" s="135">
        <v>1000</v>
      </c>
      <c r="G149" s="140">
        <v>100000</v>
      </c>
    </row>
    <row r="150" spans="2:9" ht="35.25" customHeight="1" x14ac:dyDescent="0.25">
      <c r="B150" s="201">
        <v>4</v>
      </c>
      <c r="C150" s="291" t="s">
        <v>475</v>
      </c>
      <c r="D150" s="293"/>
      <c r="E150" s="138">
        <f t="shared" si="0"/>
        <v>398.46641665262092</v>
      </c>
      <c r="F150" s="136">
        <v>711.96</v>
      </c>
      <c r="G150" s="140">
        <v>283692.15000000002</v>
      </c>
    </row>
    <row r="151" spans="2:9" ht="24" customHeight="1" x14ac:dyDescent="0.25">
      <c r="B151" s="205">
        <v>5</v>
      </c>
      <c r="C151" s="291" t="s">
        <v>344</v>
      </c>
      <c r="D151" s="293"/>
      <c r="E151" s="138">
        <f t="shared" si="0"/>
        <v>1200</v>
      </c>
      <c r="F151" s="137">
        <v>500</v>
      </c>
      <c r="G151" s="140">
        <v>600000</v>
      </c>
    </row>
    <row r="152" spans="2:9" ht="32.25" customHeight="1" x14ac:dyDescent="0.25">
      <c r="B152" s="205">
        <v>6</v>
      </c>
      <c r="C152" s="291" t="s">
        <v>345</v>
      </c>
      <c r="D152" s="293"/>
      <c r="E152" s="138">
        <v>150</v>
      </c>
      <c r="F152" s="137">
        <f>G152/E152</f>
        <v>2000</v>
      </c>
      <c r="G152" s="140">
        <v>300000</v>
      </c>
    </row>
    <row r="153" spans="2:9" ht="25.5" customHeight="1" x14ac:dyDescent="0.25">
      <c r="B153" s="205">
        <v>7</v>
      </c>
      <c r="C153" s="291" t="s">
        <v>450</v>
      </c>
      <c r="D153" s="293"/>
      <c r="E153" s="139">
        <v>24</v>
      </c>
      <c r="F153" s="137">
        <f t="shared" ref="F153:F156" si="1">G153/E153</f>
        <v>16666.666666666668</v>
      </c>
      <c r="G153" s="140">
        <v>400000</v>
      </c>
    </row>
    <row r="154" spans="2:9" ht="25.5" hidden="1" customHeight="1" x14ac:dyDescent="0.25">
      <c r="B154" s="205"/>
      <c r="C154" s="291" t="s">
        <v>346</v>
      </c>
      <c r="D154" s="293"/>
      <c r="E154" s="139"/>
      <c r="F154" s="137"/>
      <c r="G154" s="140"/>
    </row>
    <row r="155" spans="2:9" ht="31.5" hidden="1" customHeight="1" x14ac:dyDescent="0.25">
      <c r="B155" s="205">
        <v>9</v>
      </c>
      <c r="C155" s="291" t="s">
        <v>343</v>
      </c>
      <c r="D155" s="293"/>
      <c r="E155" s="139"/>
      <c r="F155" s="137"/>
      <c r="G155" s="140"/>
    </row>
    <row r="156" spans="2:9" ht="32.25" hidden="1" customHeight="1" x14ac:dyDescent="0.25">
      <c r="B156" s="205">
        <v>8</v>
      </c>
      <c r="C156" s="291" t="s">
        <v>347</v>
      </c>
      <c r="D156" s="293"/>
      <c r="E156" s="139">
        <v>50</v>
      </c>
      <c r="F156" s="137">
        <f t="shared" si="1"/>
        <v>0</v>
      </c>
      <c r="G156" s="140"/>
    </row>
    <row r="157" spans="2:9" ht="25.5" hidden="1" customHeight="1" x14ac:dyDescent="0.25">
      <c r="B157" s="205">
        <v>9</v>
      </c>
      <c r="C157" s="291" t="s">
        <v>418</v>
      </c>
      <c r="D157" s="293"/>
      <c r="E157" s="139">
        <v>1</v>
      </c>
      <c r="F157" s="137">
        <v>4918.3999999999996</v>
      </c>
      <c r="G157" s="140"/>
    </row>
    <row r="158" spans="2:9" x14ac:dyDescent="0.25">
      <c r="B158" s="4"/>
      <c r="C158" s="309" t="s">
        <v>282</v>
      </c>
      <c r="D158" s="308"/>
      <c r="E158" s="133" t="s">
        <v>60</v>
      </c>
      <c r="F158" s="133" t="s">
        <v>60</v>
      </c>
      <c r="G158" s="134">
        <f>SUM(G146:G157)</f>
        <v>2183692.15</v>
      </c>
    </row>
    <row r="159" spans="2:9" x14ac:dyDescent="0.25">
      <c r="C159" s="357" t="s">
        <v>10</v>
      </c>
      <c r="D159" s="359"/>
      <c r="G159" s="50"/>
    </row>
    <row r="161" spans="1:7" ht="15.75" x14ac:dyDescent="0.25">
      <c r="B161" s="277" t="s">
        <v>152</v>
      </c>
      <c r="C161" s="277"/>
      <c r="D161" s="380"/>
      <c r="E161" s="380"/>
      <c r="F161" s="380"/>
      <c r="G161" s="380"/>
    </row>
    <row r="162" spans="1:7" ht="15.75" x14ac:dyDescent="0.25">
      <c r="B162" s="381" t="s">
        <v>153</v>
      </c>
      <c r="C162" s="381"/>
      <c r="D162" s="343" t="s">
        <v>6</v>
      </c>
      <c r="E162" s="343"/>
      <c r="F162" s="343"/>
      <c r="G162" s="343"/>
    </row>
    <row r="163" spans="1:7" ht="9" customHeight="1" x14ac:dyDescent="0.25"/>
    <row r="164" spans="1:7" ht="15.75" x14ac:dyDescent="0.25">
      <c r="A164" s="131"/>
      <c r="B164" s="363" t="s">
        <v>400</v>
      </c>
      <c r="C164" s="363"/>
      <c r="D164" s="363"/>
      <c r="E164" s="363"/>
      <c r="F164" s="363"/>
      <c r="G164" s="363"/>
    </row>
    <row r="166" spans="1:7" ht="30" x14ac:dyDescent="0.25">
      <c r="B166" s="164" t="s">
        <v>129</v>
      </c>
      <c r="C166" s="309" t="s">
        <v>165</v>
      </c>
      <c r="D166" s="323"/>
      <c r="E166" s="308"/>
      <c r="F166" s="164" t="s">
        <v>210</v>
      </c>
      <c r="G166" s="164" t="s">
        <v>211</v>
      </c>
    </row>
    <row r="167" spans="1:7" x14ac:dyDescent="0.25">
      <c r="B167" s="164">
        <v>1</v>
      </c>
      <c r="C167" s="309">
        <v>2</v>
      </c>
      <c r="D167" s="323"/>
      <c r="E167" s="308"/>
      <c r="F167" s="164">
        <v>3</v>
      </c>
      <c r="G167" s="164">
        <v>4</v>
      </c>
    </row>
    <row r="168" spans="1:7" x14ac:dyDescent="0.25">
      <c r="B168" s="164">
        <v>1</v>
      </c>
      <c r="C168" s="382"/>
      <c r="D168" s="383"/>
      <c r="E168" s="384"/>
      <c r="F168" s="164"/>
      <c r="G168" s="165"/>
    </row>
    <row r="169" spans="1:7" hidden="1" x14ac:dyDescent="0.25">
      <c r="B169" s="164">
        <v>2</v>
      </c>
      <c r="C169" s="309"/>
      <c r="D169" s="323"/>
      <c r="E169" s="308"/>
      <c r="F169" s="164"/>
      <c r="G169" s="43"/>
    </row>
    <row r="170" spans="1:7" hidden="1" x14ac:dyDescent="0.25">
      <c r="B170" s="164">
        <v>3</v>
      </c>
      <c r="C170" s="309"/>
      <c r="D170" s="323"/>
      <c r="E170" s="308"/>
      <c r="F170" s="164"/>
      <c r="G170" s="165"/>
    </row>
    <row r="171" spans="1:7" hidden="1" x14ac:dyDescent="0.25">
      <c r="B171" s="164">
        <v>4</v>
      </c>
      <c r="C171" s="309"/>
      <c r="D171" s="323"/>
      <c r="E171" s="308"/>
      <c r="F171" s="164"/>
      <c r="G171" s="43"/>
    </row>
    <row r="172" spans="1:7" hidden="1" x14ac:dyDescent="0.25">
      <c r="B172" s="164">
        <v>5</v>
      </c>
      <c r="C172" s="309"/>
      <c r="D172" s="323"/>
      <c r="E172" s="308"/>
      <c r="F172" s="164"/>
      <c r="G172" s="43"/>
    </row>
    <row r="173" spans="1:7" hidden="1" x14ac:dyDescent="0.25">
      <c r="B173" s="164">
        <v>6</v>
      </c>
      <c r="C173" s="309"/>
      <c r="D173" s="323"/>
      <c r="E173" s="308"/>
      <c r="F173" s="164"/>
      <c r="G173" s="43"/>
    </row>
    <row r="174" spans="1:7" hidden="1" x14ac:dyDescent="0.25">
      <c r="B174" s="164">
        <v>7</v>
      </c>
      <c r="C174" s="309"/>
      <c r="D174" s="323"/>
      <c r="E174" s="308"/>
      <c r="F174" s="164"/>
      <c r="G174" s="43"/>
    </row>
    <row r="175" spans="1:7" hidden="1" x14ac:dyDescent="0.25">
      <c r="B175" s="164">
        <v>8</v>
      </c>
      <c r="C175" s="377" t="s">
        <v>281</v>
      </c>
      <c r="D175" s="378"/>
      <c r="E175" s="379"/>
      <c r="F175" s="164"/>
      <c r="G175" s="43"/>
    </row>
    <row r="176" spans="1:7" hidden="1" x14ac:dyDescent="0.25">
      <c r="B176" s="164">
        <v>9</v>
      </c>
      <c r="C176" s="377" t="s">
        <v>281</v>
      </c>
      <c r="D176" s="378"/>
      <c r="E176" s="379"/>
      <c r="F176" s="164"/>
      <c r="G176" s="43"/>
    </row>
    <row r="177" spans="1:7" hidden="1" x14ac:dyDescent="0.25">
      <c r="B177" s="164">
        <v>10</v>
      </c>
      <c r="C177" s="374" t="s">
        <v>281</v>
      </c>
      <c r="D177" s="375"/>
      <c r="E177" s="376"/>
      <c r="F177" s="164"/>
      <c r="G177" s="43"/>
    </row>
    <row r="178" spans="1:7" hidden="1" x14ac:dyDescent="0.25">
      <c r="B178" s="164">
        <v>11</v>
      </c>
      <c r="C178" s="374" t="s">
        <v>281</v>
      </c>
      <c r="D178" s="375"/>
      <c r="E178" s="376"/>
      <c r="F178" s="164"/>
      <c r="G178" s="43"/>
    </row>
    <row r="179" spans="1:7" hidden="1" x14ac:dyDescent="0.25">
      <c r="B179" s="164">
        <v>12</v>
      </c>
      <c r="C179" s="374" t="s">
        <v>281</v>
      </c>
      <c r="D179" s="375"/>
      <c r="E179" s="376"/>
      <c r="F179" s="164"/>
      <c r="G179" s="43"/>
    </row>
    <row r="180" spans="1:7" hidden="1" x14ac:dyDescent="0.25">
      <c r="B180" s="164">
        <v>13</v>
      </c>
      <c r="C180" s="374" t="s">
        <v>281</v>
      </c>
      <c r="D180" s="375"/>
      <c r="E180" s="376"/>
      <c r="F180" s="164"/>
      <c r="G180" s="43"/>
    </row>
    <row r="181" spans="1:7" hidden="1" x14ac:dyDescent="0.25">
      <c r="B181" s="164">
        <v>14</v>
      </c>
      <c r="C181" s="377" t="s">
        <v>281</v>
      </c>
      <c r="D181" s="378"/>
      <c r="E181" s="379"/>
      <c r="F181" s="164"/>
      <c r="G181" s="43"/>
    </row>
    <row r="182" spans="1:7" hidden="1" x14ac:dyDescent="0.25">
      <c r="B182" s="164">
        <v>15</v>
      </c>
      <c r="C182" s="374" t="s">
        <v>281</v>
      </c>
      <c r="D182" s="375"/>
      <c r="E182" s="376"/>
      <c r="F182" s="164"/>
      <c r="G182" s="43"/>
    </row>
    <row r="183" spans="1:7" hidden="1" x14ac:dyDescent="0.25">
      <c r="B183" s="164">
        <v>16</v>
      </c>
      <c r="C183" s="374" t="s">
        <v>281</v>
      </c>
      <c r="D183" s="375"/>
      <c r="E183" s="376"/>
      <c r="F183" s="164"/>
      <c r="G183" s="43"/>
    </row>
    <row r="184" spans="1:7" x14ac:dyDescent="0.25">
      <c r="B184" s="4"/>
      <c r="C184" s="374" t="s">
        <v>163</v>
      </c>
      <c r="D184" s="375"/>
      <c r="E184" s="376"/>
      <c r="F184" s="164" t="s">
        <v>60</v>
      </c>
      <c r="G184" s="45">
        <f>SUM(G168:G183)</f>
        <v>0</v>
      </c>
    </row>
    <row r="186" spans="1:7" ht="15.75" x14ac:dyDescent="0.25">
      <c r="B186" s="277" t="s">
        <v>152</v>
      </c>
      <c r="C186" s="277"/>
      <c r="D186" s="380"/>
      <c r="E186" s="380"/>
      <c r="F186" s="380"/>
      <c r="G186" s="380"/>
    </row>
    <row r="187" spans="1:7" ht="15.75" x14ac:dyDescent="0.25">
      <c r="B187" s="381" t="s">
        <v>153</v>
      </c>
      <c r="C187" s="381"/>
      <c r="D187" s="343" t="s">
        <v>6</v>
      </c>
      <c r="E187" s="343"/>
      <c r="F187" s="343"/>
      <c r="G187" s="343"/>
    </row>
    <row r="189" spans="1:7" ht="15.75" x14ac:dyDescent="0.25">
      <c r="A189" s="131"/>
      <c r="B189" s="363" t="s">
        <v>429</v>
      </c>
      <c r="C189" s="363"/>
      <c r="D189" s="363"/>
      <c r="E189" s="363"/>
      <c r="F189" s="363"/>
      <c r="G189" s="363"/>
    </row>
    <row r="191" spans="1:7" ht="30" x14ac:dyDescent="0.25">
      <c r="B191" s="164" t="s">
        <v>129</v>
      </c>
      <c r="C191" s="309" t="s">
        <v>165</v>
      </c>
      <c r="D191" s="323"/>
      <c r="E191" s="308"/>
      <c r="F191" s="164" t="s">
        <v>210</v>
      </c>
      <c r="G191" s="164" t="s">
        <v>211</v>
      </c>
    </row>
    <row r="192" spans="1:7" x14ac:dyDescent="0.25">
      <c r="B192" s="164">
        <v>1</v>
      </c>
      <c r="C192" s="309">
        <v>2</v>
      </c>
      <c r="D192" s="323"/>
      <c r="E192" s="308"/>
      <c r="F192" s="164">
        <v>3</v>
      </c>
      <c r="G192" s="164">
        <v>4</v>
      </c>
    </row>
    <row r="193" spans="2:7" x14ac:dyDescent="0.25">
      <c r="B193" s="164">
        <v>1</v>
      </c>
      <c r="C193" s="382"/>
      <c r="D193" s="383"/>
      <c r="E193" s="384"/>
      <c r="F193" s="164"/>
      <c r="G193" s="166"/>
    </row>
    <row r="194" spans="2:7" hidden="1" x14ac:dyDescent="0.25">
      <c r="B194" s="164">
        <v>2</v>
      </c>
      <c r="C194" s="309"/>
      <c r="D194" s="323"/>
      <c r="E194" s="308"/>
      <c r="F194" s="164"/>
      <c r="G194" s="43"/>
    </row>
    <row r="195" spans="2:7" hidden="1" x14ac:dyDescent="0.25">
      <c r="B195" s="164">
        <v>3</v>
      </c>
      <c r="C195" s="309"/>
      <c r="D195" s="323"/>
      <c r="E195" s="308"/>
      <c r="F195" s="164"/>
      <c r="G195" s="165"/>
    </row>
    <row r="196" spans="2:7" hidden="1" x14ac:dyDescent="0.25">
      <c r="B196" s="164">
        <v>4</v>
      </c>
      <c r="C196" s="309"/>
      <c r="D196" s="323"/>
      <c r="E196" s="308"/>
      <c r="F196" s="164"/>
      <c r="G196" s="43"/>
    </row>
    <row r="197" spans="2:7" hidden="1" x14ac:dyDescent="0.25">
      <c r="B197" s="164">
        <v>5</v>
      </c>
      <c r="C197" s="309"/>
      <c r="D197" s="323"/>
      <c r="E197" s="308"/>
      <c r="F197" s="164"/>
      <c r="G197" s="43"/>
    </row>
    <row r="198" spans="2:7" hidden="1" x14ac:dyDescent="0.25">
      <c r="B198" s="164">
        <v>6</v>
      </c>
      <c r="C198" s="309"/>
      <c r="D198" s="323"/>
      <c r="E198" s="308"/>
      <c r="F198" s="164"/>
      <c r="G198" s="43"/>
    </row>
    <row r="199" spans="2:7" hidden="1" x14ac:dyDescent="0.25">
      <c r="B199" s="164">
        <v>7</v>
      </c>
      <c r="C199" s="309"/>
      <c r="D199" s="323"/>
      <c r="E199" s="308"/>
      <c r="F199" s="164"/>
      <c r="G199" s="43"/>
    </row>
    <row r="200" spans="2:7" hidden="1" x14ac:dyDescent="0.25">
      <c r="B200" s="164">
        <v>8</v>
      </c>
      <c r="C200" s="377" t="s">
        <v>281</v>
      </c>
      <c r="D200" s="378"/>
      <c r="E200" s="379"/>
      <c r="F200" s="164"/>
      <c r="G200" s="43"/>
    </row>
    <row r="201" spans="2:7" hidden="1" x14ac:dyDescent="0.25">
      <c r="B201" s="164">
        <v>9</v>
      </c>
      <c r="C201" s="377" t="s">
        <v>281</v>
      </c>
      <c r="D201" s="378"/>
      <c r="E201" s="379"/>
      <c r="F201" s="164"/>
      <c r="G201" s="43"/>
    </row>
    <row r="202" spans="2:7" hidden="1" x14ac:dyDescent="0.25">
      <c r="B202" s="164">
        <v>10</v>
      </c>
      <c r="C202" s="374" t="s">
        <v>281</v>
      </c>
      <c r="D202" s="375"/>
      <c r="E202" s="376"/>
      <c r="F202" s="164"/>
      <c r="G202" s="43"/>
    </row>
    <row r="203" spans="2:7" hidden="1" x14ac:dyDescent="0.25">
      <c r="B203" s="164">
        <v>11</v>
      </c>
      <c r="C203" s="374" t="s">
        <v>281</v>
      </c>
      <c r="D203" s="375"/>
      <c r="E203" s="376"/>
      <c r="F203" s="164"/>
      <c r="G203" s="43"/>
    </row>
    <row r="204" spans="2:7" hidden="1" x14ac:dyDescent="0.25">
      <c r="B204" s="164">
        <v>12</v>
      </c>
      <c r="C204" s="374" t="s">
        <v>281</v>
      </c>
      <c r="D204" s="375"/>
      <c r="E204" s="376"/>
      <c r="F204" s="164"/>
      <c r="G204" s="43"/>
    </row>
    <row r="205" spans="2:7" hidden="1" x14ac:dyDescent="0.25">
      <c r="B205" s="164">
        <v>13</v>
      </c>
      <c r="C205" s="374" t="s">
        <v>281</v>
      </c>
      <c r="D205" s="375"/>
      <c r="E205" s="376"/>
      <c r="F205" s="164"/>
      <c r="G205" s="43"/>
    </row>
    <row r="206" spans="2:7" hidden="1" x14ac:dyDescent="0.25">
      <c r="B206" s="164">
        <v>14</v>
      </c>
      <c r="C206" s="377" t="s">
        <v>281</v>
      </c>
      <c r="D206" s="378"/>
      <c r="E206" s="379"/>
      <c r="F206" s="164"/>
      <c r="G206" s="43"/>
    </row>
    <row r="207" spans="2:7" hidden="1" x14ac:dyDescent="0.25">
      <c r="B207" s="164">
        <v>15</v>
      </c>
      <c r="C207" s="374" t="s">
        <v>281</v>
      </c>
      <c r="D207" s="375"/>
      <c r="E207" s="376"/>
      <c r="F207" s="164"/>
      <c r="G207" s="43"/>
    </row>
    <row r="208" spans="2:7" hidden="1" x14ac:dyDescent="0.25">
      <c r="B208" s="164">
        <v>16</v>
      </c>
      <c r="C208" s="374" t="s">
        <v>281</v>
      </c>
      <c r="D208" s="375"/>
      <c r="E208" s="376"/>
      <c r="F208" s="164"/>
      <c r="G208" s="43"/>
    </row>
    <row r="209" spans="1:7" x14ac:dyDescent="0.25">
      <c r="B209" s="4"/>
      <c r="C209" s="374" t="s">
        <v>163</v>
      </c>
      <c r="D209" s="375"/>
      <c r="E209" s="376"/>
      <c r="F209" s="164" t="s">
        <v>60</v>
      </c>
      <c r="G209" s="45">
        <f>SUM(G193:G208)</f>
        <v>0</v>
      </c>
    </row>
    <row r="211" spans="1:7" ht="15.75" x14ac:dyDescent="0.25">
      <c r="B211" s="277" t="s">
        <v>152</v>
      </c>
      <c r="C211" s="277"/>
      <c r="D211" s="380"/>
      <c r="E211" s="380"/>
      <c r="F211" s="380"/>
      <c r="G211" s="380"/>
    </row>
    <row r="212" spans="1:7" ht="15.75" x14ac:dyDescent="0.25">
      <c r="B212" s="381" t="s">
        <v>153</v>
      </c>
      <c r="C212" s="381"/>
      <c r="D212" s="343" t="s">
        <v>6</v>
      </c>
      <c r="E212" s="343"/>
      <c r="F212" s="343"/>
      <c r="G212" s="343"/>
    </row>
    <row r="214" spans="1:7" ht="15.75" x14ac:dyDescent="0.25">
      <c r="A214" s="131"/>
      <c r="B214" s="363" t="s">
        <v>430</v>
      </c>
      <c r="C214" s="363"/>
      <c r="D214" s="363"/>
      <c r="E214" s="363"/>
      <c r="F214" s="363"/>
      <c r="G214" s="363"/>
    </row>
    <row r="216" spans="1:7" ht="30" x14ac:dyDescent="0.25">
      <c r="B216" s="183" t="s">
        <v>129</v>
      </c>
      <c r="C216" s="309" t="s">
        <v>165</v>
      </c>
      <c r="D216" s="323"/>
      <c r="E216" s="308"/>
      <c r="F216" s="183" t="s">
        <v>210</v>
      </c>
      <c r="G216" s="183" t="s">
        <v>211</v>
      </c>
    </row>
    <row r="217" spans="1:7" x14ac:dyDescent="0.25">
      <c r="B217" s="183">
        <v>1</v>
      </c>
      <c r="C217" s="309">
        <v>2</v>
      </c>
      <c r="D217" s="323"/>
      <c r="E217" s="308"/>
      <c r="F217" s="183">
        <v>3</v>
      </c>
      <c r="G217" s="183">
        <v>4</v>
      </c>
    </row>
    <row r="218" spans="1:7" x14ac:dyDescent="0.25">
      <c r="B218" s="183">
        <v>1</v>
      </c>
      <c r="C218" s="382"/>
      <c r="D218" s="383"/>
      <c r="E218" s="384"/>
      <c r="F218" s="183"/>
      <c r="G218" s="166"/>
    </row>
    <row r="219" spans="1:7" hidden="1" x14ac:dyDescent="0.25">
      <c r="B219" s="183">
        <v>2</v>
      </c>
      <c r="C219" s="309"/>
      <c r="D219" s="323"/>
      <c r="E219" s="308"/>
      <c r="F219" s="183"/>
      <c r="G219" s="43"/>
    </row>
    <row r="220" spans="1:7" hidden="1" x14ac:dyDescent="0.25">
      <c r="B220" s="183">
        <v>3</v>
      </c>
      <c r="C220" s="309"/>
      <c r="D220" s="323"/>
      <c r="E220" s="308"/>
      <c r="F220" s="183"/>
      <c r="G220" s="184"/>
    </row>
    <row r="221" spans="1:7" hidden="1" x14ac:dyDescent="0.25">
      <c r="B221" s="183">
        <v>4</v>
      </c>
      <c r="C221" s="309"/>
      <c r="D221" s="323"/>
      <c r="E221" s="308"/>
      <c r="F221" s="183"/>
      <c r="G221" s="43"/>
    </row>
    <row r="222" spans="1:7" hidden="1" x14ac:dyDescent="0.25">
      <c r="B222" s="183">
        <v>5</v>
      </c>
      <c r="C222" s="309"/>
      <c r="D222" s="323"/>
      <c r="E222" s="308"/>
      <c r="F222" s="183"/>
      <c r="G222" s="43"/>
    </row>
    <row r="223" spans="1:7" hidden="1" x14ac:dyDescent="0.25">
      <c r="B223" s="183">
        <v>6</v>
      </c>
      <c r="C223" s="309"/>
      <c r="D223" s="323"/>
      <c r="E223" s="308"/>
      <c r="F223" s="183"/>
      <c r="G223" s="43"/>
    </row>
    <row r="224" spans="1:7" hidden="1" x14ac:dyDescent="0.25">
      <c r="B224" s="183">
        <v>7</v>
      </c>
      <c r="C224" s="309"/>
      <c r="D224" s="323"/>
      <c r="E224" s="308"/>
      <c r="F224" s="183"/>
      <c r="G224" s="43"/>
    </row>
    <row r="225" spans="2:7" hidden="1" x14ac:dyDescent="0.25">
      <c r="B225" s="183">
        <v>8</v>
      </c>
      <c r="C225" s="377" t="s">
        <v>281</v>
      </c>
      <c r="D225" s="378"/>
      <c r="E225" s="379"/>
      <c r="F225" s="183"/>
      <c r="G225" s="43"/>
    </row>
    <row r="226" spans="2:7" hidden="1" x14ac:dyDescent="0.25">
      <c r="B226" s="183">
        <v>9</v>
      </c>
      <c r="C226" s="377" t="s">
        <v>281</v>
      </c>
      <c r="D226" s="378"/>
      <c r="E226" s="379"/>
      <c r="F226" s="183"/>
      <c r="G226" s="43"/>
    </row>
    <row r="227" spans="2:7" hidden="1" x14ac:dyDescent="0.25">
      <c r="B227" s="183">
        <v>10</v>
      </c>
      <c r="C227" s="374" t="s">
        <v>281</v>
      </c>
      <c r="D227" s="375"/>
      <c r="E227" s="376"/>
      <c r="F227" s="183"/>
      <c r="G227" s="43"/>
    </row>
    <row r="228" spans="2:7" hidden="1" x14ac:dyDescent="0.25">
      <c r="B228" s="183">
        <v>11</v>
      </c>
      <c r="C228" s="374" t="s">
        <v>281</v>
      </c>
      <c r="D228" s="375"/>
      <c r="E228" s="376"/>
      <c r="F228" s="183"/>
      <c r="G228" s="43"/>
    </row>
    <row r="229" spans="2:7" hidden="1" x14ac:dyDescent="0.25">
      <c r="B229" s="183">
        <v>12</v>
      </c>
      <c r="C229" s="374" t="s">
        <v>281</v>
      </c>
      <c r="D229" s="375"/>
      <c r="E229" s="376"/>
      <c r="F229" s="183"/>
      <c r="G229" s="43"/>
    </row>
    <row r="230" spans="2:7" hidden="1" x14ac:dyDescent="0.25">
      <c r="B230" s="183">
        <v>13</v>
      </c>
      <c r="C230" s="374" t="s">
        <v>281</v>
      </c>
      <c r="D230" s="375"/>
      <c r="E230" s="376"/>
      <c r="F230" s="183"/>
      <c r="G230" s="43"/>
    </row>
    <row r="231" spans="2:7" hidden="1" x14ac:dyDescent="0.25">
      <c r="B231" s="183">
        <v>14</v>
      </c>
      <c r="C231" s="377" t="s">
        <v>281</v>
      </c>
      <c r="D231" s="378"/>
      <c r="E231" s="379"/>
      <c r="F231" s="183"/>
      <c r="G231" s="43"/>
    </row>
    <row r="232" spans="2:7" hidden="1" x14ac:dyDescent="0.25">
      <c r="B232" s="183">
        <v>15</v>
      </c>
      <c r="C232" s="374" t="s">
        <v>281</v>
      </c>
      <c r="D232" s="375"/>
      <c r="E232" s="376"/>
      <c r="F232" s="183"/>
      <c r="G232" s="43"/>
    </row>
    <row r="233" spans="2:7" hidden="1" x14ac:dyDescent="0.25">
      <c r="B233" s="183">
        <v>16</v>
      </c>
      <c r="C233" s="374" t="s">
        <v>281</v>
      </c>
      <c r="D233" s="375"/>
      <c r="E233" s="376"/>
      <c r="F233" s="183"/>
      <c r="G233" s="43"/>
    </row>
    <row r="234" spans="2:7" x14ac:dyDescent="0.25">
      <c r="B234" s="4"/>
      <c r="C234" s="374" t="s">
        <v>163</v>
      </c>
      <c r="D234" s="375"/>
      <c r="E234" s="376"/>
      <c r="F234" s="183" t="s">
        <v>60</v>
      </c>
      <c r="G234" s="45">
        <f>SUM(G218:G233)</f>
        <v>0</v>
      </c>
    </row>
  </sheetData>
  <mergeCells count="189">
    <mergeCell ref="C158:D158"/>
    <mergeCell ref="C159:D159"/>
    <mergeCell ref="C145:D145"/>
    <mergeCell ref="C152:D152"/>
    <mergeCell ref="C153:D153"/>
    <mergeCell ref="C155:D155"/>
    <mergeCell ref="C156:D156"/>
    <mergeCell ref="C138:E138"/>
    <mergeCell ref="C139:E139"/>
    <mergeCell ref="C140:E140"/>
    <mergeCell ref="B142:G142"/>
    <mergeCell ref="C149:D149"/>
    <mergeCell ref="C150:D150"/>
    <mergeCell ref="C157:D157"/>
    <mergeCell ref="C154:D154"/>
    <mergeCell ref="C147:D147"/>
    <mergeCell ref="C133:E133"/>
    <mergeCell ref="C134:E134"/>
    <mergeCell ref="C135:E135"/>
    <mergeCell ref="C136:E136"/>
    <mergeCell ref="C137:E137"/>
    <mergeCell ref="C112:D112"/>
    <mergeCell ref="C113:D113"/>
    <mergeCell ref="B120:G120"/>
    <mergeCell ref="C122:E122"/>
    <mergeCell ref="C123:E123"/>
    <mergeCell ref="C124:E124"/>
    <mergeCell ref="C125:E125"/>
    <mergeCell ref="C126:E126"/>
    <mergeCell ref="C116:D116"/>
    <mergeCell ref="B2:G2"/>
    <mergeCell ref="D3:G3"/>
    <mergeCell ref="E4:G4"/>
    <mergeCell ref="B4:D4"/>
    <mergeCell ref="B3:C3"/>
    <mergeCell ref="C29:D29"/>
    <mergeCell ref="C30:D30"/>
    <mergeCell ref="C19:D19"/>
    <mergeCell ref="C20:D20"/>
    <mergeCell ref="C21:D21"/>
    <mergeCell ref="B23:G23"/>
    <mergeCell ref="E26:G26"/>
    <mergeCell ref="C28:D28"/>
    <mergeCell ref="B26:D26"/>
    <mergeCell ref="B25:C25"/>
    <mergeCell ref="D25:G25"/>
    <mergeCell ref="C9:D9"/>
    <mergeCell ref="C10:D10"/>
    <mergeCell ref="B12:G12"/>
    <mergeCell ref="B14:C14"/>
    <mergeCell ref="B15:D15"/>
    <mergeCell ref="D14:G14"/>
    <mergeCell ref="E15:G15"/>
    <mergeCell ref="C6:D6"/>
    <mergeCell ref="C7:D7"/>
    <mergeCell ref="C8:D8"/>
    <mergeCell ref="C32:D32"/>
    <mergeCell ref="B34:G34"/>
    <mergeCell ref="C94:D94"/>
    <mergeCell ref="C39:D39"/>
    <mergeCell ref="B90:G90"/>
    <mergeCell ref="B53:G53"/>
    <mergeCell ref="B65:G65"/>
    <mergeCell ref="C67:D67"/>
    <mergeCell ref="B50:C50"/>
    <mergeCell ref="D50:G50"/>
    <mergeCell ref="C68:D68"/>
    <mergeCell ref="C69:D69"/>
    <mergeCell ref="C17:D17"/>
    <mergeCell ref="C18:D18"/>
    <mergeCell ref="C31:D31"/>
    <mergeCell ref="B51:C51"/>
    <mergeCell ref="B37:C37"/>
    <mergeCell ref="D37:G37"/>
    <mergeCell ref="B36:C36"/>
    <mergeCell ref="D36:G36"/>
    <mergeCell ref="C104:D104"/>
    <mergeCell ref="C105:D105"/>
    <mergeCell ref="C110:D110"/>
    <mergeCell ref="C70:D70"/>
    <mergeCell ref="C71:D71"/>
    <mergeCell ref="C93:D93"/>
    <mergeCell ref="C40:D40"/>
    <mergeCell ref="C44:D44"/>
    <mergeCell ref="B48:G48"/>
    <mergeCell ref="C46:D46"/>
    <mergeCell ref="C45:D45"/>
    <mergeCell ref="D51:G51"/>
    <mergeCell ref="B73:G73"/>
    <mergeCell ref="C92:D92"/>
    <mergeCell ref="C95:D95"/>
    <mergeCell ref="C96:D96"/>
    <mergeCell ref="B98:G98"/>
    <mergeCell ref="E102:E116"/>
    <mergeCell ref="C100:D100"/>
    <mergeCell ref="C101:D101"/>
    <mergeCell ref="C102:D102"/>
    <mergeCell ref="C103:D103"/>
    <mergeCell ref="B161:C161"/>
    <mergeCell ref="D161:G161"/>
    <mergeCell ref="B162:C162"/>
    <mergeCell ref="D162:G162"/>
    <mergeCell ref="B164:G164"/>
    <mergeCell ref="C114:D114"/>
    <mergeCell ref="C115:D115"/>
    <mergeCell ref="C127:E127"/>
    <mergeCell ref="C106:D106"/>
    <mergeCell ref="C108:D108"/>
    <mergeCell ref="C109:D109"/>
    <mergeCell ref="C118:D118"/>
    <mergeCell ref="C107:D107"/>
    <mergeCell ref="C117:D117"/>
    <mergeCell ref="C128:E128"/>
    <mergeCell ref="C129:E129"/>
    <mergeCell ref="C151:D151"/>
    <mergeCell ref="C144:D144"/>
    <mergeCell ref="C146:D146"/>
    <mergeCell ref="C148:D148"/>
    <mergeCell ref="C111:D111"/>
    <mergeCell ref="C130:E130"/>
    <mergeCell ref="C131:E131"/>
    <mergeCell ref="C132:E132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B186:C186"/>
    <mergeCell ref="D186:G186"/>
    <mergeCell ref="B187:C187"/>
    <mergeCell ref="D187:G187"/>
    <mergeCell ref="B189:G189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208:E208"/>
    <mergeCell ref="C209:E209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B211:C211"/>
    <mergeCell ref="D211:G211"/>
    <mergeCell ref="B212:C212"/>
    <mergeCell ref="D212:G212"/>
    <mergeCell ref="B214:G214"/>
    <mergeCell ref="C216:E216"/>
    <mergeCell ref="C217:E217"/>
    <mergeCell ref="C218:E218"/>
    <mergeCell ref="C219:E219"/>
    <mergeCell ref="C229:E229"/>
    <mergeCell ref="C230:E230"/>
    <mergeCell ref="C231:E231"/>
    <mergeCell ref="C232:E232"/>
    <mergeCell ref="C233:E233"/>
    <mergeCell ref="C234:E234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</mergeCells>
  <pageMargins left="0.39370078740157483" right="0.31496062992125984" top="0.15748031496062992" bottom="0.15748031496062992" header="0.31496062992125984" footer="0.31496062992125984"/>
  <pageSetup paperSize="9" scale="89" fitToHeight="3" orientation="portrait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topLeftCell="A94" workbookViewId="0">
      <selection activeCell="J111" sqref="J111"/>
    </sheetView>
  </sheetViews>
  <sheetFormatPr defaultColWidth="8.85546875" defaultRowHeight="15" x14ac:dyDescent="0.25"/>
  <cols>
    <col min="1" max="1" width="3.85546875" style="1" customWidth="1"/>
    <col min="2" max="2" width="7.140625" style="1" customWidth="1"/>
    <col min="3" max="3" width="21.140625" style="1" customWidth="1"/>
    <col min="4" max="4" width="17.85546875" style="1" customWidth="1"/>
    <col min="5" max="5" width="14" style="1" customWidth="1"/>
    <col min="6" max="6" width="12" style="1" customWidth="1"/>
    <col min="7" max="7" width="18" style="1" customWidth="1"/>
    <col min="8" max="8" width="15.140625" style="1" customWidth="1"/>
    <col min="9" max="9" width="13.85546875" style="1" hidden="1" customWidth="1"/>
    <col min="10" max="10" width="18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8.25" customHeight="1" x14ac:dyDescent="0.25"/>
    <row r="2" spans="1:12" ht="15.75" hidden="1" customHeight="1" x14ac:dyDescent="0.25">
      <c r="A2" s="19"/>
      <c r="B2" s="381" t="s">
        <v>187</v>
      </c>
      <c r="C2" s="381"/>
      <c r="D2" s="381"/>
      <c r="E2" s="381"/>
      <c r="F2" s="381"/>
      <c r="G2" s="381"/>
      <c r="H2" s="24"/>
      <c r="I2" s="21"/>
      <c r="J2" s="22"/>
    </row>
    <row r="3" spans="1:12" ht="24.75" hidden="1" customHeight="1" x14ac:dyDescent="0.25">
      <c r="B3" s="386" t="s">
        <v>152</v>
      </c>
      <c r="C3" s="386"/>
      <c r="D3" s="280"/>
      <c r="E3" s="280"/>
      <c r="F3" s="280"/>
      <c r="G3" s="280"/>
      <c r="H3" s="24"/>
      <c r="I3" s="24"/>
      <c r="J3" s="24"/>
      <c r="K3" s="24"/>
      <c r="L3" s="24"/>
    </row>
    <row r="4" spans="1:12" ht="15.75" hidden="1" customHeight="1" x14ac:dyDescent="0.25">
      <c r="B4" s="381" t="s">
        <v>153</v>
      </c>
      <c r="C4" s="381"/>
      <c r="D4" s="381"/>
      <c r="E4" s="385"/>
      <c r="F4" s="385"/>
      <c r="G4" s="385"/>
      <c r="H4" s="24"/>
      <c r="I4" s="24"/>
      <c r="J4" s="24"/>
      <c r="K4" s="24"/>
      <c r="L4" s="24"/>
    </row>
    <row r="5" spans="1:12" hidden="1" x14ac:dyDescent="0.25"/>
    <row r="6" spans="1:12" ht="60" hidden="1" x14ac:dyDescent="0.25">
      <c r="B6" s="51" t="s">
        <v>129</v>
      </c>
      <c r="C6" s="309" t="s">
        <v>1</v>
      </c>
      <c r="D6" s="308"/>
      <c r="E6" s="51" t="s">
        <v>188</v>
      </c>
      <c r="F6" s="51" t="s">
        <v>189</v>
      </c>
      <c r="G6" s="51" t="s">
        <v>190</v>
      </c>
    </row>
    <row r="7" spans="1:12" hidden="1" x14ac:dyDescent="0.25">
      <c r="B7" s="51">
        <v>1</v>
      </c>
      <c r="C7" s="309">
        <v>2</v>
      </c>
      <c r="D7" s="308"/>
      <c r="E7" s="51">
        <v>3</v>
      </c>
      <c r="F7" s="51">
        <v>4</v>
      </c>
      <c r="G7" s="51">
        <v>5</v>
      </c>
    </row>
    <row r="8" spans="1:12" hidden="1" x14ac:dyDescent="0.25">
      <c r="B8" s="4"/>
      <c r="C8" s="309"/>
      <c r="D8" s="308"/>
      <c r="E8" s="4"/>
      <c r="F8" s="4"/>
      <c r="G8" s="4"/>
    </row>
    <row r="9" spans="1:12" hidden="1" x14ac:dyDescent="0.25">
      <c r="B9" s="4"/>
      <c r="C9" s="309"/>
      <c r="D9" s="308"/>
      <c r="E9" s="4"/>
      <c r="F9" s="4"/>
      <c r="G9" s="4"/>
    </row>
    <row r="10" spans="1:12" hidden="1" x14ac:dyDescent="0.25">
      <c r="B10" s="4"/>
      <c r="C10" s="357" t="s">
        <v>10</v>
      </c>
      <c r="D10" s="359"/>
      <c r="E10" s="51" t="s">
        <v>60</v>
      </c>
      <c r="F10" s="51" t="s">
        <v>60</v>
      </c>
      <c r="G10" s="51"/>
    </row>
    <row r="11" spans="1:12" hidden="1" x14ac:dyDescent="0.25"/>
    <row r="12" spans="1:12" ht="15.75" x14ac:dyDescent="0.25">
      <c r="B12" s="381" t="s">
        <v>260</v>
      </c>
      <c r="C12" s="381"/>
      <c r="D12" s="381"/>
      <c r="E12" s="381"/>
      <c r="F12" s="381"/>
      <c r="G12" s="381"/>
      <c r="H12" s="1" t="s">
        <v>426</v>
      </c>
    </row>
    <row r="13" spans="1:12" ht="9" customHeight="1" x14ac:dyDescent="0.25"/>
    <row r="14" spans="1:12" ht="15.75" customHeight="1" x14ac:dyDescent="0.25">
      <c r="B14" s="277" t="s">
        <v>152</v>
      </c>
      <c r="C14" s="277"/>
      <c r="D14" s="369">
        <v>244</v>
      </c>
      <c r="E14" s="369"/>
      <c r="F14" s="369"/>
      <c r="G14" s="369"/>
      <c r="H14" s="24"/>
      <c r="I14" s="24"/>
    </row>
    <row r="15" spans="1:12" ht="28.5" customHeight="1" x14ac:dyDescent="0.25">
      <c r="B15" s="277" t="s">
        <v>153</v>
      </c>
      <c r="C15" s="277"/>
      <c r="D15" s="343" t="s">
        <v>259</v>
      </c>
      <c r="E15" s="343"/>
      <c r="F15" s="343"/>
      <c r="G15" s="343"/>
      <c r="H15" s="24"/>
      <c r="I15" s="24"/>
    </row>
    <row r="16" spans="1:12" ht="10.5" customHeight="1" x14ac:dyDescent="0.25"/>
    <row r="17" spans="2:9" ht="104.25" customHeight="1" x14ac:dyDescent="0.25">
      <c r="B17" s="51" t="s">
        <v>129</v>
      </c>
      <c r="C17" s="309" t="s">
        <v>165</v>
      </c>
      <c r="D17" s="308"/>
      <c r="E17" s="51" t="s">
        <v>191</v>
      </c>
      <c r="F17" s="51" t="s">
        <v>192</v>
      </c>
      <c r="G17" s="51" t="s">
        <v>193</v>
      </c>
      <c r="I17" s="1" t="s">
        <v>283</v>
      </c>
    </row>
    <row r="18" spans="2:9" x14ac:dyDescent="0.25">
      <c r="B18" s="51">
        <v>1</v>
      </c>
      <c r="C18" s="309">
        <v>2</v>
      </c>
      <c r="D18" s="308"/>
      <c r="E18" s="51">
        <v>3</v>
      </c>
      <c r="F18" s="51">
        <v>4</v>
      </c>
      <c r="G18" s="51">
        <v>5</v>
      </c>
    </row>
    <row r="19" spans="2:9" x14ac:dyDescent="0.25">
      <c r="B19" s="4">
        <v>1</v>
      </c>
      <c r="C19" s="291"/>
      <c r="D19" s="293"/>
      <c r="E19" s="44"/>
      <c r="F19" s="81"/>
      <c r="G19" s="82">
        <f>E19*F19</f>
        <v>0</v>
      </c>
    </row>
    <row r="20" spans="2:9" hidden="1" x14ac:dyDescent="0.25">
      <c r="B20" s="4"/>
      <c r="C20" s="309"/>
      <c r="D20" s="308"/>
      <c r="E20" s="4"/>
      <c r="F20" s="4"/>
      <c r="G20" s="4"/>
    </row>
    <row r="21" spans="2:9" x14ac:dyDescent="0.25">
      <c r="B21" s="4"/>
      <c r="C21" s="357" t="s">
        <v>10</v>
      </c>
      <c r="D21" s="359"/>
      <c r="E21" s="51"/>
      <c r="F21" s="51" t="s">
        <v>60</v>
      </c>
      <c r="G21" s="83">
        <f>SUM(G19:G20)</f>
        <v>0</v>
      </c>
    </row>
    <row r="23" spans="2:9" ht="15.75" hidden="1" x14ac:dyDescent="0.25">
      <c r="B23" s="381" t="s">
        <v>213</v>
      </c>
      <c r="C23" s="381"/>
      <c r="D23" s="381"/>
      <c r="E23" s="381"/>
      <c r="F23" s="381"/>
      <c r="G23" s="381"/>
    </row>
    <row r="24" spans="2:9" hidden="1" x14ac:dyDescent="0.25"/>
    <row r="25" spans="2:9" ht="15.75" hidden="1" x14ac:dyDescent="0.25">
      <c r="B25" s="277" t="s">
        <v>152</v>
      </c>
      <c r="C25" s="277"/>
      <c r="D25" s="280"/>
      <c r="E25" s="280"/>
      <c r="F25" s="280"/>
      <c r="G25" s="280"/>
    </row>
    <row r="26" spans="2:9" ht="15.75" hidden="1" x14ac:dyDescent="0.25">
      <c r="B26" s="381" t="s">
        <v>153</v>
      </c>
      <c r="C26" s="381"/>
      <c r="D26" s="381"/>
      <c r="E26" s="385"/>
      <c r="F26" s="385"/>
      <c r="G26" s="385"/>
    </row>
    <row r="27" spans="2:9" hidden="1" x14ac:dyDescent="0.25"/>
    <row r="28" spans="2:9" ht="60" hidden="1" x14ac:dyDescent="0.25">
      <c r="B28" s="51" t="s">
        <v>129</v>
      </c>
      <c r="C28" s="309" t="s">
        <v>1</v>
      </c>
      <c r="D28" s="308"/>
      <c r="E28" s="51" t="s">
        <v>188</v>
      </c>
      <c r="F28" s="51" t="s">
        <v>189</v>
      </c>
      <c r="G28" s="51" t="s">
        <v>190</v>
      </c>
    </row>
    <row r="29" spans="2:9" hidden="1" x14ac:dyDescent="0.25">
      <c r="B29" s="51">
        <v>1</v>
      </c>
      <c r="C29" s="309">
        <v>2</v>
      </c>
      <c r="D29" s="308"/>
      <c r="E29" s="51">
        <v>3</v>
      </c>
      <c r="F29" s="51">
        <v>4</v>
      </c>
      <c r="G29" s="51">
        <v>5</v>
      </c>
    </row>
    <row r="30" spans="2:9" hidden="1" x14ac:dyDescent="0.25">
      <c r="B30" s="4"/>
      <c r="C30" s="309"/>
      <c r="D30" s="308"/>
      <c r="E30" s="4"/>
      <c r="F30" s="4"/>
      <c r="G30" s="4"/>
    </row>
    <row r="31" spans="2:9" hidden="1" x14ac:dyDescent="0.25">
      <c r="B31" s="4"/>
      <c r="C31" s="309"/>
      <c r="D31" s="308"/>
      <c r="E31" s="4"/>
      <c r="F31" s="4"/>
      <c r="G31" s="4"/>
    </row>
    <row r="32" spans="2:9" hidden="1" x14ac:dyDescent="0.25">
      <c r="B32" s="4"/>
      <c r="C32" s="357" t="s">
        <v>10</v>
      </c>
      <c r="D32" s="359"/>
      <c r="E32" s="51" t="s">
        <v>60</v>
      </c>
      <c r="F32" s="51" t="s">
        <v>60</v>
      </c>
      <c r="G32" s="51"/>
    </row>
    <row r="33" spans="2:9" hidden="1" x14ac:dyDescent="0.25"/>
    <row r="34" spans="2:9" ht="36" hidden="1" customHeight="1" x14ac:dyDescent="0.25">
      <c r="B34" s="381" t="s">
        <v>215</v>
      </c>
      <c r="C34" s="381"/>
      <c r="D34" s="381"/>
      <c r="E34" s="381"/>
      <c r="F34" s="381"/>
      <c r="G34" s="381"/>
    </row>
    <row r="35" spans="2:9" hidden="1" x14ac:dyDescent="0.25"/>
    <row r="36" spans="2:9" ht="15.75" hidden="1" x14ac:dyDescent="0.25">
      <c r="B36" s="277" t="s">
        <v>152</v>
      </c>
      <c r="C36" s="277"/>
      <c r="D36" s="380">
        <v>244</v>
      </c>
      <c r="E36" s="380"/>
      <c r="F36" s="380"/>
      <c r="G36" s="380"/>
    </row>
    <row r="37" spans="2:9" ht="31.5" hidden="1" customHeight="1" x14ac:dyDescent="0.25">
      <c r="B37" s="277" t="s">
        <v>153</v>
      </c>
      <c r="C37" s="277"/>
      <c r="D37" s="343" t="s">
        <v>259</v>
      </c>
      <c r="E37" s="343"/>
      <c r="F37" s="343"/>
      <c r="G37" s="343"/>
      <c r="H37" s="24"/>
      <c r="I37" s="24"/>
    </row>
    <row r="38" spans="2:9" hidden="1" x14ac:dyDescent="0.25"/>
    <row r="39" spans="2:9" ht="60" hidden="1" x14ac:dyDescent="0.25">
      <c r="B39" s="51" t="s">
        <v>129</v>
      </c>
      <c r="C39" s="309" t="s">
        <v>1</v>
      </c>
      <c r="D39" s="308"/>
      <c r="E39" s="51" t="s">
        <v>188</v>
      </c>
      <c r="F39" s="51" t="s">
        <v>189</v>
      </c>
      <c r="G39" s="51" t="s">
        <v>190</v>
      </c>
    </row>
    <row r="40" spans="2:9" hidden="1" x14ac:dyDescent="0.25">
      <c r="B40" s="51">
        <v>1</v>
      </c>
      <c r="C40" s="309">
        <v>2</v>
      </c>
      <c r="D40" s="308"/>
      <c r="E40" s="51">
        <v>3</v>
      </c>
      <c r="F40" s="51">
        <v>4</v>
      </c>
      <c r="G40" s="51">
        <v>5</v>
      </c>
    </row>
    <row r="41" spans="2:9" ht="30.75" hidden="1" customHeight="1" x14ac:dyDescent="0.25">
      <c r="B41" s="51">
        <v>1</v>
      </c>
      <c r="C41" s="291"/>
      <c r="D41" s="293"/>
      <c r="E41" s="43"/>
      <c r="F41" s="51"/>
      <c r="G41" s="43">
        <f>E41*F41</f>
        <v>0</v>
      </c>
    </row>
    <row r="42" spans="2:9" ht="31.5" hidden="1" customHeight="1" x14ac:dyDescent="0.25">
      <c r="B42" s="51">
        <v>2</v>
      </c>
      <c r="C42" s="291"/>
      <c r="D42" s="293"/>
      <c r="E42" s="43"/>
      <c r="F42" s="51"/>
      <c r="G42" s="43">
        <f t="shared" ref="G42:G45" si="0">E42*F42</f>
        <v>0</v>
      </c>
    </row>
    <row r="43" spans="2:9" ht="33.75" hidden="1" customHeight="1" x14ac:dyDescent="0.25">
      <c r="B43" s="51">
        <v>3</v>
      </c>
      <c r="C43" s="291"/>
      <c r="D43" s="293"/>
      <c r="E43" s="43"/>
      <c r="F43" s="51"/>
      <c r="G43" s="43">
        <f t="shared" si="0"/>
        <v>0</v>
      </c>
    </row>
    <row r="44" spans="2:9" ht="36" hidden="1" customHeight="1" x14ac:dyDescent="0.25">
      <c r="B44" s="51">
        <v>4</v>
      </c>
      <c r="C44" s="291"/>
      <c r="D44" s="293"/>
      <c r="E44" s="43"/>
      <c r="F44" s="51"/>
      <c r="G44" s="43">
        <f t="shared" si="0"/>
        <v>0</v>
      </c>
    </row>
    <row r="45" spans="2:9" ht="30" hidden="1" customHeight="1" x14ac:dyDescent="0.25">
      <c r="B45" s="51">
        <v>5</v>
      </c>
      <c r="C45" s="291"/>
      <c r="D45" s="293"/>
      <c r="E45" s="44"/>
      <c r="F45" s="4">
        <v>1</v>
      </c>
      <c r="G45" s="43">
        <f t="shared" si="0"/>
        <v>0</v>
      </c>
    </row>
    <row r="46" spans="2:9" hidden="1" x14ac:dyDescent="0.25">
      <c r="B46" s="4"/>
      <c r="C46" s="357" t="s">
        <v>10</v>
      </c>
      <c r="D46" s="359"/>
      <c r="E46" s="51" t="s">
        <v>60</v>
      </c>
      <c r="F46" s="51" t="s">
        <v>60</v>
      </c>
      <c r="G46" s="45">
        <f>SUM(G41:G45)</f>
        <v>0</v>
      </c>
    </row>
    <row r="47" spans="2:9" hidden="1" x14ac:dyDescent="0.25"/>
    <row r="48" spans="2:9" ht="15.75" customHeight="1" x14ac:dyDescent="0.25">
      <c r="B48" s="381" t="s">
        <v>262</v>
      </c>
      <c r="C48" s="381"/>
      <c r="D48" s="381"/>
      <c r="E48" s="381"/>
      <c r="F48" s="381"/>
      <c r="G48" s="381"/>
    </row>
    <row r="49" spans="2:9" hidden="1" x14ac:dyDescent="0.25"/>
    <row r="50" spans="2:9" ht="15.75" x14ac:dyDescent="0.25">
      <c r="B50" s="277" t="s">
        <v>152</v>
      </c>
      <c r="C50" s="277"/>
      <c r="D50" s="369">
        <v>244</v>
      </c>
      <c r="E50" s="369"/>
      <c r="F50" s="369"/>
      <c r="G50" s="369"/>
    </row>
    <row r="51" spans="2:9" ht="32.25" customHeight="1" x14ac:dyDescent="0.25">
      <c r="B51" s="381" t="s">
        <v>153</v>
      </c>
      <c r="C51" s="381"/>
      <c r="D51" s="343" t="s">
        <v>259</v>
      </c>
      <c r="E51" s="343"/>
      <c r="F51" s="343"/>
      <c r="G51" s="343"/>
    </row>
    <row r="52" spans="2:9" hidden="1" x14ac:dyDescent="0.25"/>
    <row r="53" spans="2:9" ht="15.75" x14ac:dyDescent="0.25">
      <c r="B53" s="381" t="s">
        <v>263</v>
      </c>
      <c r="C53" s="381"/>
      <c r="D53" s="381"/>
      <c r="E53" s="381"/>
      <c r="F53" s="381"/>
      <c r="G53" s="381"/>
    </row>
    <row r="54" spans="2:9" ht="12.75" customHeight="1" x14ac:dyDescent="0.25"/>
    <row r="55" spans="2:9" ht="45" x14ac:dyDescent="0.25">
      <c r="B55" s="51" t="s">
        <v>129</v>
      </c>
      <c r="C55" s="51" t="s">
        <v>165</v>
      </c>
      <c r="D55" s="51" t="s">
        <v>194</v>
      </c>
      <c r="E55" s="51" t="s">
        <v>195</v>
      </c>
      <c r="F55" s="51" t="s">
        <v>196</v>
      </c>
      <c r="G55" s="51" t="s">
        <v>169</v>
      </c>
    </row>
    <row r="56" spans="2:9" x14ac:dyDescent="0.25">
      <c r="B56" s="51">
        <v>1</v>
      </c>
      <c r="C56" s="51">
        <v>2</v>
      </c>
      <c r="D56" s="51">
        <v>3</v>
      </c>
      <c r="E56" s="51">
        <v>4</v>
      </c>
      <c r="F56" s="51">
        <v>5</v>
      </c>
      <c r="G56" s="51">
        <v>6</v>
      </c>
      <c r="I56" s="1" t="s">
        <v>283</v>
      </c>
    </row>
    <row r="57" spans="2:9" ht="16.5" hidden="1" customHeight="1" x14ac:dyDescent="0.25">
      <c r="B57" s="51"/>
      <c r="C57" s="74"/>
      <c r="D57" s="51"/>
      <c r="E57" s="51"/>
      <c r="F57" s="44"/>
      <c r="G57" s="47">
        <f>D57*E57*F57</f>
        <v>0</v>
      </c>
    </row>
    <row r="58" spans="2:9" x14ac:dyDescent="0.25">
      <c r="B58" s="4"/>
      <c r="C58" s="51" t="s">
        <v>10</v>
      </c>
      <c r="D58" s="4" t="s">
        <v>60</v>
      </c>
      <c r="E58" s="51" t="s">
        <v>60</v>
      </c>
      <c r="F58" s="51" t="s">
        <v>60</v>
      </c>
      <c r="G58" s="49">
        <f>SUM(G57:G57)</f>
        <v>0</v>
      </c>
    </row>
    <row r="60" spans="2:9" ht="15.75" hidden="1" x14ac:dyDescent="0.25">
      <c r="B60" s="381" t="s">
        <v>198</v>
      </c>
      <c r="C60" s="381"/>
      <c r="D60" s="381"/>
      <c r="E60" s="381"/>
      <c r="F60" s="381"/>
      <c r="G60" s="381"/>
    </row>
    <row r="61" spans="2:9" hidden="1" x14ac:dyDescent="0.25"/>
    <row r="62" spans="2:9" ht="45" hidden="1" x14ac:dyDescent="0.25">
      <c r="B62" s="51" t="s">
        <v>129</v>
      </c>
      <c r="C62" s="309" t="s">
        <v>165</v>
      </c>
      <c r="D62" s="308"/>
      <c r="E62" s="51" t="s">
        <v>199</v>
      </c>
      <c r="F62" s="51" t="s">
        <v>200</v>
      </c>
      <c r="G62" s="51" t="s">
        <v>197</v>
      </c>
    </row>
    <row r="63" spans="2:9" hidden="1" x14ac:dyDescent="0.25">
      <c r="B63" s="51">
        <v>1</v>
      </c>
      <c r="C63" s="309">
        <v>2</v>
      </c>
      <c r="D63" s="308"/>
      <c r="E63" s="51">
        <v>3</v>
      </c>
      <c r="F63" s="51">
        <v>4</v>
      </c>
      <c r="G63" s="51">
        <v>5</v>
      </c>
    </row>
    <row r="64" spans="2:9" hidden="1" x14ac:dyDescent="0.25">
      <c r="B64" s="4"/>
      <c r="C64" s="309"/>
      <c r="D64" s="308"/>
      <c r="E64" s="4"/>
      <c r="F64" s="4"/>
      <c r="G64" s="4"/>
    </row>
    <row r="65" spans="2:7" hidden="1" x14ac:dyDescent="0.25">
      <c r="B65" s="4"/>
      <c r="C65" s="309"/>
      <c r="D65" s="308"/>
      <c r="E65" s="4"/>
      <c r="F65" s="4"/>
      <c r="G65" s="4"/>
    </row>
    <row r="66" spans="2:7" hidden="1" x14ac:dyDescent="0.25">
      <c r="B66" s="4"/>
      <c r="C66" s="357" t="s">
        <v>10</v>
      </c>
      <c r="D66" s="359"/>
      <c r="E66" s="51"/>
      <c r="F66" s="51"/>
      <c r="G66" s="51"/>
    </row>
    <row r="67" spans="2:7" hidden="1" x14ac:dyDescent="0.25"/>
    <row r="68" spans="2:7" ht="15.75" hidden="1" x14ac:dyDescent="0.25">
      <c r="B68" s="381" t="s">
        <v>218</v>
      </c>
      <c r="C68" s="381"/>
      <c r="D68" s="381"/>
      <c r="E68" s="381"/>
      <c r="F68" s="381"/>
      <c r="G68" s="381"/>
    </row>
    <row r="69" spans="2:7" hidden="1" x14ac:dyDescent="0.25"/>
    <row r="70" spans="2:7" ht="45" hidden="1" x14ac:dyDescent="0.25">
      <c r="B70" s="51" t="s">
        <v>129</v>
      </c>
      <c r="C70" s="51" t="s">
        <v>1</v>
      </c>
      <c r="D70" s="51" t="s">
        <v>220</v>
      </c>
      <c r="E70" s="51" t="s">
        <v>201</v>
      </c>
      <c r="F70" s="51" t="s">
        <v>202</v>
      </c>
      <c r="G70" s="51" t="s">
        <v>169</v>
      </c>
    </row>
    <row r="71" spans="2:7" hidden="1" x14ac:dyDescent="0.25">
      <c r="B71" s="51">
        <v>1</v>
      </c>
      <c r="C71" s="51">
        <v>2</v>
      </c>
      <c r="D71" s="51">
        <v>3</v>
      </c>
      <c r="E71" s="51">
        <v>4</v>
      </c>
      <c r="F71" s="51">
        <v>5</v>
      </c>
      <c r="G71" s="51">
        <v>6</v>
      </c>
    </row>
    <row r="72" spans="2:7" ht="30.75" hidden="1" customHeight="1" x14ac:dyDescent="0.25">
      <c r="B72" s="51">
        <v>1</v>
      </c>
      <c r="C72" s="53" t="s">
        <v>219</v>
      </c>
      <c r="D72" s="51"/>
      <c r="E72" s="51"/>
      <c r="F72" s="51"/>
      <c r="G72" s="43">
        <v>247567.35</v>
      </c>
    </row>
    <row r="73" spans="2:7" ht="30" hidden="1" x14ac:dyDescent="0.25">
      <c r="B73" s="51">
        <v>2</v>
      </c>
      <c r="C73" s="53" t="s">
        <v>227</v>
      </c>
      <c r="D73" s="51"/>
      <c r="E73" s="51"/>
      <c r="F73" s="51"/>
      <c r="G73" s="43">
        <v>22383.29</v>
      </c>
    </row>
    <row r="74" spans="2:7" ht="30" hidden="1" x14ac:dyDescent="0.25">
      <c r="B74" s="51">
        <v>3</v>
      </c>
      <c r="C74" s="53" t="s">
        <v>221</v>
      </c>
      <c r="D74" s="51"/>
      <c r="E74" s="51"/>
      <c r="F74" s="51"/>
      <c r="G74" s="43">
        <v>24776.06</v>
      </c>
    </row>
    <row r="75" spans="2:7" ht="30" hidden="1" x14ac:dyDescent="0.25">
      <c r="B75" s="51">
        <v>4</v>
      </c>
      <c r="C75" s="53" t="s">
        <v>222</v>
      </c>
      <c r="D75" s="51"/>
      <c r="E75" s="51"/>
      <c r="F75" s="51"/>
      <c r="G75" s="43">
        <v>88067.15</v>
      </c>
    </row>
    <row r="76" spans="2:7" ht="30" hidden="1" x14ac:dyDescent="0.25">
      <c r="B76" s="51">
        <v>5</v>
      </c>
      <c r="C76" s="53" t="s">
        <v>223</v>
      </c>
      <c r="D76" s="48">
        <v>113.939409</v>
      </c>
      <c r="E76" s="43">
        <v>2297.73</v>
      </c>
      <c r="F76" s="51"/>
      <c r="G76" s="43">
        <f>D76*E76</f>
        <v>261801.99824156999</v>
      </c>
    </row>
    <row r="77" spans="2:7" ht="30" hidden="1" x14ac:dyDescent="0.25">
      <c r="B77" s="51">
        <v>6</v>
      </c>
      <c r="C77" s="53" t="s">
        <v>224</v>
      </c>
      <c r="D77" s="48">
        <v>562.38170000000002</v>
      </c>
      <c r="E77" s="43">
        <v>28.28</v>
      </c>
      <c r="F77" s="51"/>
      <c r="G77" s="43">
        <f>D77*E77</f>
        <v>15904.154476000002</v>
      </c>
    </row>
    <row r="78" spans="2:7" ht="30" hidden="1" x14ac:dyDescent="0.25">
      <c r="B78" s="51">
        <v>8</v>
      </c>
      <c r="C78" s="53" t="s">
        <v>225</v>
      </c>
      <c r="D78" s="4"/>
      <c r="E78" s="4"/>
      <c r="F78" s="4"/>
      <c r="G78" s="44"/>
    </row>
    <row r="79" spans="2:7" ht="30" hidden="1" x14ac:dyDescent="0.25">
      <c r="B79" s="51">
        <v>9</v>
      </c>
      <c r="C79" s="53" t="s">
        <v>226</v>
      </c>
      <c r="D79" s="4"/>
      <c r="E79" s="4"/>
      <c r="F79" s="4"/>
      <c r="G79" s="44"/>
    </row>
    <row r="80" spans="2:7" hidden="1" x14ac:dyDescent="0.25">
      <c r="B80" s="4"/>
      <c r="C80" s="51" t="s">
        <v>10</v>
      </c>
      <c r="D80" s="51" t="s">
        <v>60</v>
      </c>
      <c r="E80" s="51" t="s">
        <v>60</v>
      </c>
      <c r="F80" s="51" t="s">
        <v>60</v>
      </c>
      <c r="G80" s="75">
        <f>SUM(G72:G79)</f>
        <v>660500.00271756994</v>
      </c>
    </row>
    <row r="81" spans="2:9" hidden="1" x14ac:dyDescent="0.25"/>
    <row r="82" spans="2:9" ht="15.75" hidden="1" x14ac:dyDescent="0.25">
      <c r="B82" s="381" t="s">
        <v>203</v>
      </c>
      <c r="C82" s="381"/>
      <c r="D82" s="381"/>
      <c r="E82" s="381"/>
      <c r="F82" s="381"/>
      <c r="G82" s="381"/>
    </row>
    <row r="83" spans="2:9" hidden="1" x14ac:dyDescent="0.25"/>
    <row r="84" spans="2:9" ht="45" hidden="1" x14ac:dyDescent="0.25">
      <c r="B84" s="51" t="s">
        <v>129</v>
      </c>
      <c r="C84" s="309" t="s">
        <v>1</v>
      </c>
      <c r="D84" s="308"/>
      <c r="E84" s="51" t="s">
        <v>204</v>
      </c>
      <c r="F84" s="51" t="s">
        <v>205</v>
      </c>
      <c r="G84" s="51" t="s">
        <v>206</v>
      </c>
    </row>
    <row r="85" spans="2:9" hidden="1" x14ac:dyDescent="0.25">
      <c r="B85" s="51">
        <v>1</v>
      </c>
      <c r="C85" s="309">
        <v>2</v>
      </c>
      <c r="D85" s="308"/>
      <c r="E85" s="51">
        <v>3</v>
      </c>
      <c r="F85" s="51">
        <v>4</v>
      </c>
      <c r="G85" s="51">
        <v>5</v>
      </c>
    </row>
    <row r="86" spans="2:9" hidden="1" x14ac:dyDescent="0.25">
      <c r="B86" s="4"/>
      <c r="C86" s="309"/>
      <c r="D86" s="308"/>
      <c r="E86" s="4"/>
      <c r="F86" s="4"/>
      <c r="G86" s="4"/>
    </row>
    <row r="87" spans="2:9" hidden="1" x14ac:dyDescent="0.25">
      <c r="B87" s="4"/>
      <c r="C87" s="309"/>
      <c r="D87" s="308"/>
      <c r="E87" s="4"/>
      <c r="F87" s="4"/>
      <c r="G87" s="4"/>
    </row>
    <row r="88" spans="2:9" hidden="1" x14ac:dyDescent="0.25">
      <c r="B88" s="4"/>
      <c r="C88" s="357" t="s">
        <v>10</v>
      </c>
      <c r="D88" s="359"/>
      <c r="E88" s="51" t="s">
        <v>60</v>
      </c>
      <c r="F88" s="51" t="s">
        <v>60</v>
      </c>
      <c r="G88" s="51"/>
    </row>
    <row r="89" spans="2:9" hidden="1" x14ac:dyDescent="0.25"/>
    <row r="90" spans="2:9" ht="15.75" x14ac:dyDescent="0.25">
      <c r="B90" s="390" t="s">
        <v>265</v>
      </c>
      <c r="C90" s="390"/>
      <c r="D90" s="390"/>
      <c r="E90" s="390"/>
      <c r="F90" s="390"/>
      <c r="G90" s="390"/>
    </row>
    <row r="92" spans="2:9" ht="45" x14ac:dyDescent="0.25">
      <c r="B92" s="51" t="s">
        <v>129</v>
      </c>
      <c r="C92" s="309" t="s">
        <v>165</v>
      </c>
      <c r="D92" s="308"/>
      <c r="E92" s="51" t="s">
        <v>207</v>
      </c>
      <c r="F92" s="51" t="s">
        <v>208</v>
      </c>
      <c r="G92" s="51" t="s">
        <v>209</v>
      </c>
      <c r="I92" s="1" t="s">
        <v>283</v>
      </c>
    </row>
    <row r="93" spans="2:9" x14ac:dyDescent="0.25">
      <c r="B93" s="51">
        <v>1</v>
      </c>
      <c r="C93" s="309">
        <v>2</v>
      </c>
      <c r="D93" s="308"/>
      <c r="E93" s="51">
        <v>3</v>
      </c>
      <c r="F93" s="51">
        <v>4</v>
      </c>
      <c r="G93" s="51">
        <v>5</v>
      </c>
    </row>
    <row r="94" spans="2:9" ht="42.75" customHeight="1" x14ac:dyDescent="0.25">
      <c r="B94" s="51">
        <v>1</v>
      </c>
      <c r="C94" s="291" t="s">
        <v>363</v>
      </c>
      <c r="D94" s="293"/>
      <c r="E94" s="51" t="s">
        <v>359</v>
      </c>
      <c r="F94" s="51">
        <v>1</v>
      </c>
      <c r="G94" s="43">
        <v>10000</v>
      </c>
    </row>
    <row r="95" spans="2:9" ht="25.5" hidden="1" customHeight="1" x14ac:dyDescent="0.25">
      <c r="B95" s="51">
        <v>2</v>
      </c>
      <c r="C95" s="291"/>
      <c r="D95" s="293"/>
      <c r="E95" s="51"/>
      <c r="F95" s="51">
        <v>12</v>
      </c>
      <c r="G95" s="43"/>
    </row>
    <row r="96" spans="2:9" ht="15.75" hidden="1" customHeight="1" x14ac:dyDescent="0.25">
      <c r="B96" s="73">
        <v>3</v>
      </c>
      <c r="C96" s="291" t="s">
        <v>269</v>
      </c>
      <c r="D96" s="293"/>
      <c r="E96" s="4"/>
      <c r="F96" s="51">
        <v>24</v>
      </c>
      <c r="G96" s="43"/>
    </row>
    <row r="97" spans="2:9" ht="37.5" hidden="1" customHeight="1" x14ac:dyDescent="0.25">
      <c r="B97" s="73">
        <v>4</v>
      </c>
      <c r="C97" s="291" t="s">
        <v>270</v>
      </c>
      <c r="D97" s="293"/>
      <c r="E97" s="4"/>
      <c r="F97" s="51">
        <v>12</v>
      </c>
      <c r="G97" s="43"/>
    </row>
    <row r="98" spans="2:9" ht="29.25" hidden="1" customHeight="1" x14ac:dyDescent="0.25">
      <c r="B98" s="73">
        <v>5</v>
      </c>
      <c r="C98" s="291" t="s">
        <v>271</v>
      </c>
      <c r="D98" s="293"/>
      <c r="E98" s="4"/>
      <c r="F98" s="51">
        <v>6</v>
      </c>
      <c r="G98" s="43"/>
    </row>
    <row r="99" spans="2:9" ht="29.25" hidden="1" customHeight="1" x14ac:dyDescent="0.25">
      <c r="B99" s="73">
        <v>6</v>
      </c>
      <c r="C99" s="291" t="s">
        <v>9</v>
      </c>
      <c r="D99" s="293"/>
      <c r="E99" s="4"/>
      <c r="F99" s="73">
        <v>8</v>
      </c>
      <c r="G99" s="43"/>
    </row>
    <row r="100" spans="2:9" x14ac:dyDescent="0.25">
      <c r="B100" s="4"/>
      <c r="C100" s="357" t="s">
        <v>10</v>
      </c>
      <c r="D100" s="359"/>
      <c r="E100" s="51" t="s">
        <v>60</v>
      </c>
      <c r="F100" s="51" t="s">
        <v>60</v>
      </c>
      <c r="G100" s="38">
        <f>SUM(G94:G99)</f>
        <v>10000</v>
      </c>
    </row>
    <row r="101" spans="2:9" x14ac:dyDescent="0.25">
      <c r="G101" s="50"/>
    </row>
    <row r="102" spans="2:9" ht="15.75" x14ac:dyDescent="0.25">
      <c r="B102" s="390" t="s">
        <v>266</v>
      </c>
      <c r="C102" s="390"/>
      <c r="D102" s="390"/>
      <c r="E102" s="390"/>
      <c r="F102" s="390"/>
      <c r="G102" s="390"/>
    </row>
    <row r="104" spans="2:9" ht="30" x14ac:dyDescent="0.25">
      <c r="B104" s="51" t="s">
        <v>129</v>
      </c>
      <c r="C104" s="309" t="s">
        <v>165</v>
      </c>
      <c r="D104" s="323"/>
      <c r="E104" s="308"/>
      <c r="F104" s="51" t="s">
        <v>210</v>
      </c>
      <c r="G104" s="51" t="s">
        <v>211</v>
      </c>
    </row>
    <row r="105" spans="2:9" x14ac:dyDescent="0.25">
      <c r="B105" s="51">
        <v>1</v>
      </c>
      <c r="C105" s="309">
        <v>2</v>
      </c>
      <c r="D105" s="323"/>
      <c r="E105" s="308"/>
      <c r="F105" s="51">
        <v>3</v>
      </c>
      <c r="G105" s="51">
        <v>4</v>
      </c>
    </row>
    <row r="106" spans="2:9" ht="18.75" customHeight="1" x14ac:dyDescent="0.25">
      <c r="B106" s="51"/>
      <c r="C106" s="291" t="s">
        <v>425</v>
      </c>
      <c r="D106" s="292"/>
      <c r="E106" s="293"/>
      <c r="F106" s="51">
        <v>3</v>
      </c>
      <c r="G106" s="43">
        <v>22714.76</v>
      </c>
    </row>
    <row r="107" spans="2:9" ht="25.5" hidden="1" customHeight="1" x14ac:dyDescent="0.25">
      <c r="B107" s="51">
        <v>2</v>
      </c>
      <c r="C107" s="291"/>
      <c r="D107" s="292"/>
      <c r="E107" s="293"/>
      <c r="F107" s="73"/>
      <c r="G107" s="43"/>
      <c r="I107" s="1" t="s">
        <v>283</v>
      </c>
    </row>
    <row r="108" spans="2:9" hidden="1" x14ac:dyDescent="0.25">
      <c r="B108" s="51">
        <v>3</v>
      </c>
      <c r="C108" s="291"/>
      <c r="D108" s="292"/>
      <c r="E108" s="293"/>
      <c r="F108" s="51"/>
      <c r="G108" s="43"/>
    </row>
    <row r="109" spans="2:9" hidden="1" x14ac:dyDescent="0.25">
      <c r="B109" s="51">
        <v>4</v>
      </c>
      <c r="C109" s="291"/>
      <c r="D109" s="292"/>
      <c r="E109" s="293"/>
      <c r="F109" s="51"/>
      <c r="G109" s="43"/>
    </row>
    <row r="110" spans="2:9" hidden="1" x14ac:dyDescent="0.25">
      <c r="B110" s="73">
        <v>5</v>
      </c>
      <c r="C110" s="291"/>
      <c r="D110" s="292"/>
      <c r="E110" s="293"/>
      <c r="F110" s="73"/>
      <c r="G110" s="43"/>
    </row>
    <row r="111" spans="2:9" x14ac:dyDescent="0.25">
      <c r="B111" s="4"/>
      <c r="C111" s="357" t="s">
        <v>10</v>
      </c>
      <c r="D111" s="358"/>
      <c r="E111" s="359"/>
      <c r="F111" s="51" t="s">
        <v>60</v>
      </c>
      <c r="G111" s="45">
        <f>SUM(G106:G110)</f>
        <v>22714.76</v>
      </c>
    </row>
    <row r="112" spans="2:9" hidden="1" x14ac:dyDescent="0.25"/>
    <row r="113" spans="2:9" ht="33" customHeight="1" x14ac:dyDescent="0.25">
      <c r="B113" s="390" t="s">
        <v>267</v>
      </c>
      <c r="C113" s="390"/>
      <c r="D113" s="390"/>
      <c r="E113" s="390"/>
      <c r="F113" s="390"/>
      <c r="G113" s="390"/>
    </row>
    <row r="114" spans="2:9" hidden="1" x14ac:dyDescent="0.25"/>
    <row r="115" spans="2:9" ht="47.25" customHeight="1" x14ac:dyDescent="0.25">
      <c r="B115" s="51" t="s">
        <v>129</v>
      </c>
      <c r="C115" s="309" t="s">
        <v>165</v>
      </c>
      <c r="D115" s="308"/>
      <c r="E115" s="51" t="s">
        <v>204</v>
      </c>
      <c r="F115" s="51" t="s">
        <v>212</v>
      </c>
      <c r="G115" s="51" t="s">
        <v>197</v>
      </c>
    </row>
    <row r="116" spans="2:9" x14ac:dyDescent="0.25">
      <c r="B116" s="51">
        <v>1</v>
      </c>
      <c r="C116" s="309">
        <v>2</v>
      </c>
      <c r="D116" s="308"/>
      <c r="E116" s="51">
        <v>3</v>
      </c>
      <c r="F116" s="51">
        <v>4</v>
      </c>
      <c r="G116" s="51">
        <v>5</v>
      </c>
      <c r="I116" s="1" t="s">
        <v>283</v>
      </c>
    </row>
    <row r="117" spans="2:9" x14ac:dyDescent="0.25">
      <c r="B117" s="51">
        <v>1</v>
      </c>
      <c r="C117" s="291" t="s">
        <v>364</v>
      </c>
      <c r="D117" s="293"/>
      <c r="E117" s="62"/>
      <c r="F117" s="62"/>
      <c r="G117" s="43">
        <v>1500</v>
      </c>
    </row>
    <row r="118" spans="2:9" hidden="1" x14ac:dyDescent="0.25">
      <c r="B118" s="51">
        <v>2</v>
      </c>
      <c r="C118" s="291"/>
      <c r="D118" s="293"/>
      <c r="E118" s="62"/>
      <c r="F118" s="62"/>
      <c r="G118" s="43"/>
    </row>
    <row r="119" spans="2:9" hidden="1" x14ac:dyDescent="0.25">
      <c r="B119" s="51">
        <v>3</v>
      </c>
      <c r="C119" s="291"/>
      <c r="D119" s="293"/>
      <c r="E119" s="62"/>
      <c r="F119" s="62"/>
      <c r="G119" s="43"/>
    </row>
    <row r="120" spans="2:9" hidden="1" x14ac:dyDescent="0.25">
      <c r="B120" s="73">
        <v>4</v>
      </c>
      <c r="C120" s="291"/>
      <c r="D120" s="293"/>
      <c r="E120" s="62"/>
      <c r="F120" s="62"/>
      <c r="G120" s="43"/>
    </row>
    <row r="121" spans="2:9" hidden="1" x14ac:dyDescent="0.25">
      <c r="B121" s="73">
        <v>5</v>
      </c>
      <c r="C121" s="291"/>
      <c r="D121" s="293"/>
      <c r="E121" s="62"/>
      <c r="F121" s="62"/>
      <c r="G121" s="43"/>
    </row>
    <row r="122" spans="2:9" x14ac:dyDescent="0.25">
      <c r="B122" s="4"/>
      <c r="C122" s="357" t="s">
        <v>10</v>
      </c>
      <c r="D122" s="359"/>
      <c r="E122" s="51" t="s">
        <v>60</v>
      </c>
      <c r="F122" s="51" t="s">
        <v>60</v>
      </c>
      <c r="G122" s="38">
        <f>SUM(G117:G121)</f>
        <v>1500</v>
      </c>
    </row>
  </sheetData>
  <mergeCells count="90">
    <mergeCell ref="C6:D6"/>
    <mergeCell ref="B15:C15"/>
    <mergeCell ref="D15:G15"/>
    <mergeCell ref="B2:G2"/>
    <mergeCell ref="B3:C3"/>
    <mergeCell ref="D3:G3"/>
    <mergeCell ref="B4:D4"/>
    <mergeCell ref="E4:G4"/>
    <mergeCell ref="C20:D20"/>
    <mergeCell ref="C7:D7"/>
    <mergeCell ref="C8:D8"/>
    <mergeCell ref="C9:D9"/>
    <mergeCell ref="C10:D10"/>
    <mergeCell ref="B12:G12"/>
    <mergeCell ref="B14:C14"/>
    <mergeCell ref="D14:G14"/>
    <mergeCell ref="C17:D17"/>
    <mergeCell ref="C18:D18"/>
    <mergeCell ref="C19:D19"/>
    <mergeCell ref="B34:G34"/>
    <mergeCell ref="C21:D21"/>
    <mergeCell ref="B23:G23"/>
    <mergeCell ref="B25:C25"/>
    <mergeCell ref="D25:G25"/>
    <mergeCell ref="B26:D26"/>
    <mergeCell ref="E26:G26"/>
    <mergeCell ref="C28:D28"/>
    <mergeCell ref="C29:D29"/>
    <mergeCell ref="C30:D30"/>
    <mergeCell ref="C31:D31"/>
    <mergeCell ref="C32:D32"/>
    <mergeCell ref="C46:D46"/>
    <mergeCell ref="B36:C36"/>
    <mergeCell ref="D36:G36"/>
    <mergeCell ref="B37:C37"/>
    <mergeCell ref="D37:G37"/>
    <mergeCell ref="C39:D39"/>
    <mergeCell ref="C40:D40"/>
    <mergeCell ref="C41:D41"/>
    <mergeCell ref="C42:D42"/>
    <mergeCell ref="C43:D43"/>
    <mergeCell ref="C44:D44"/>
    <mergeCell ref="C45:D45"/>
    <mergeCell ref="C66:D66"/>
    <mergeCell ref="B48:G48"/>
    <mergeCell ref="B50:C50"/>
    <mergeCell ref="D50:G50"/>
    <mergeCell ref="B51:C51"/>
    <mergeCell ref="D51:G51"/>
    <mergeCell ref="B53:G53"/>
    <mergeCell ref="B60:G60"/>
    <mergeCell ref="C62:D62"/>
    <mergeCell ref="C63:D63"/>
    <mergeCell ref="C64:D64"/>
    <mergeCell ref="C65:D65"/>
    <mergeCell ref="C95:D95"/>
    <mergeCell ref="B68:G68"/>
    <mergeCell ref="B82:G82"/>
    <mergeCell ref="C84:D84"/>
    <mergeCell ref="C85:D85"/>
    <mergeCell ref="C86:D86"/>
    <mergeCell ref="C87:D87"/>
    <mergeCell ref="C88:D88"/>
    <mergeCell ref="B90:G90"/>
    <mergeCell ref="C92:D92"/>
    <mergeCell ref="C93:D93"/>
    <mergeCell ref="C94:D94"/>
    <mergeCell ref="C109:E109"/>
    <mergeCell ref="C96:D96"/>
    <mergeCell ref="C97:D97"/>
    <mergeCell ref="C98:D98"/>
    <mergeCell ref="C100:D100"/>
    <mergeCell ref="B102:G102"/>
    <mergeCell ref="C99:D99"/>
    <mergeCell ref="C104:E104"/>
    <mergeCell ref="C105:E105"/>
    <mergeCell ref="C106:E106"/>
    <mergeCell ref="C107:E107"/>
    <mergeCell ref="C108:E108"/>
    <mergeCell ref="C110:E110"/>
    <mergeCell ref="C120:D120"/>
    <mergeCell ref="C121:D121"/>
    <mergeCell ref="C119:D119"/>
    <mergeCell ref="C122:D122"/>
    <mergeCell ref="C111:E111"/>
    <mergeCell ref="B113:G113"/>
    <mergeCell ref="C115:D115"/>
    <mergeCell ref="C116:D116"/>
    <mergeCell ref="C117:D117"/>
    <mergeCell ref="C118:D118"/>
  </mergeCells>
  <pageMargins left="0.39370078740157483" right="0.31496062992125984" top="0.15748031496062992" bottom="0.15748031496062992" header="0.31496062992125984" footer="0.31496062992125984"/>
  <pageSetup paperSize="9" fitToHeight="3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титул</vt:lpstr>
      <vt:lpstr>раздел1,2</vt:lpstr>
      <vt:lpstr>раздел 3,4</vt:lpstr>
      <vt:lpstr>раздел 5-9</vt:lpstr>
      <vt:lpstr>обоснование 1</vt:lpstr>
      <vt:lpstr>обоснование 2</vt:lpstr>
      <vt:lpstr>обоснование 2 дох</vt:lpstr>
      <vt:lpstr>'обоснование 1'!Область_печати</vt:lpstr>
      <vt:lpstr>'обоснование 2 дох'!Область_печати</vt:lpstr>
      <vt:lpstr>'раздел 5-9'!Область_печати</vt:lpstr>
      <vt:lpstr>'раздел1,2'!Область_печати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2017-12-27T11:39:23Z</dcterms:modified>
</cp:coreProperties>
</file>